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ting Plan" sheetId="1" state="visible" r:id="rId1"/>
    <sheet xmlns:r="http://schemas.openxmlformats.org/officeDocument/2006/relationships" name="Crop Calendar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b val="1"/>
      <color rgb="00FFFFFF"/>
      <sz val="12"/>
    </font>
    <font>
      <name val="Calibri"/>
      <b val="1"/>
      <color rgb="00FFFFFF"/>
      <sz val="13"/>
    </font>
  </fonts>
  <fills count="1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FFEDD5"/>
      </patternFill>
    </fill>
    <fill>
      <patternFill patternType="solid">
        <fgColor rgb="000F766E"/>
      </patternFill>
    </fill>
    <fill>
      <patternFill patternType="solid">
        <fgColor rgb="001D4ED8"/>
      </patternFill>
    </fill>
    <fill>
      <patternFill patternType="solid">
        <fgColor rgb="0016A34A"/>
      </patternFill>
    </fill>
    <fill>
      <patternFill patternType="solid">
        <fgColor rgb="00D97706"/>
      </patternFill>
    </fill>
    <fill>
      <patternFill patternType="solid">
        <fgColor rgb="00DC2626"/>
      </patternFill>
    </fill>
    <fill>
      <patternFill patternType="solid">
        <fgColor rgb="007C3AED"/>
      </patternFill>
    </fill>
    <fill>
      <patternFill patternType="solid">
        <fgColor rgb="000369A1"/>
      </patternFill>
    </fill>
    <fill>
      <patternFill patternType="solid">
        <fgColor rgb="00C8102E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1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1" fontId="2" fillId="5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left" vertical="center" wrapText="1"/>
    </xf>
    <xf numFmtId="1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 wrapText="1"/>
    </xf>
    <xf numFmtId="0" fontId="6" fillId="9" borderId="1" applyAlignment="1" pivotButton="0" quotePrefix="0" xfId="0">
      <alignment horizontal="center" vertical="center" wrapText="1"/>
    </xf>
    <xf numFmtId="0" fontId="4" fillId="10" borderId="1" applyAlignment="1" pivotButton="0" quotePrefix="0" xfId="0">
      <alignment horizontal="left" vertical="center" wrapText="1"/>
    </xf>
    <xf numFmtId="0" fontId="6" fillId="10" borderId="1" applyAlignment="1" pivotButton="0" quotePrefix="0" xfId="0">
      <alignment horizontal="center" vertical="center" wrapText="1"/>
    </xf>
    <xf numFmtId="0" fontId="4" fillId="11" borderId="1" applyAlignment="1" pivotButton="0" quotePrefix="0" xfId="0">
      <alignment horizontal="left" vertical="center" wrapText="1"/>
    </xf>
    <xf numFmtId="0" fontId="6" fillId="11" borderId="1" applyAlignment="1" pivotButton="0" quotePrefix="0" xfId="0">
      <alignment horizontal="center" vertical="center" wrapText="1"/>
    </xf>
    <xf numFmtId="0" fontId="4" fillId="12" borderId="1" applyAlignment="1" pivotButton="0" quotePrefix="0" xfId="0">
      <alignment horizontal="left" vertical="center" wrapText="1"/>
    </xf>
    <xf numFmtId="0" fontId="6" fillId="12" borderId="1" applyAlignment="1" pivotButton="0" quotePrefix="0" xfId="0">
      <alignment horizontal="center" vertical="center" wrapText="1"/>
    </xf>
    <xf numFmtId="0" fontId="4" fillId="13" borderId="1" applyAlignment="1" pivotButton="0" quotePrefix="0" xfId="0">
      <alignment horizontal="left" vertical="center" wrapText="1"/>
    </xf>
    <xf numFmtId="0" fontId="6" fillId="13" borderId="1" applyAlignment="1" pivotButton="0" quotePrefix="0" xfId="0">
      <alignment horizontal="center" vertical="center" wrapText="1"/>
    </xf>
    <xf numFmtId="0" fontId="4" fillId="14" borderId="1" applyAlignment="1" pivotButton="0" quotePrefix="0" xfId="0">
      <alignment horizontal="left" vertical="center" wrapText="1"/>
    </xf>
    <xf numFmtId="1" fontId="6" fillId="14" borderId="1" applyAlignment="1" pivotButton="0" quotePrefix="0" xfId="0">
      <alignment horizontal="center" vertical="center" wrapText="1"/>
    </xf>
    <xf numFmtId="0" fontId="4" fillId="15" borderId="1" applyAlignment="1" pivotButton="0" quotePrefix="0" xfId="0">
      <alignment horizontal="left" vertical="center" wrapText="1"/>
    </xf>
    <xf numFmtId="0" fontId="6" fillId="15" borderId="1" applyAlignment="1" pivotButton="0" quotePrefix="0" xfId="0">
      <alignment horizontal="center" vertical="center" wrapText="1"/>
    </xf>
    <xf numFmtId="0" fontId="1" fillId="2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4" fillId="16" borderId="1" applyAlignment="1" pivotButton="0" quotePrefix="0" xfId="0">
      <alignment horizontal="left" vertical="center" wrapText="1"/>
    </xf>
    <xf numFmtId="0" fontId="0" fillId="5" borderId="0" pivotButton="0" quotePrefix="0" xfId="0"/>
    <xf numFmtId="164" fontId="2" fillId="4" borderId="1" applyAlignment="1" pivotButton="0" quotePrefix="0" xfId="0">
      <alignment horizontal="center" vertical="center" wrapText="1"/>
    </xf>
    <xf numFmtId="0" fontId="0" fillId="0" borderId="4" pivotButton="0" quotePrefix="0" xfId="0"/>
  </cellXfs>
  <cellStyles count="1">
    <cellStyle name="Normal" xfId="0" builtinId="0" hidden="0"/>
  </cellStyles>
  <dxfs count="4">
    <dxf>
      <fill>
        <patternFill patternType="solid">
          <fgColor rgb="00DCFCE7"/>
        </patternFill>
      </fill>
    </dxf>
    <dxf>
      <fill>
        <patternFill patternType="solid">
          <fgColor rgb="00FFEDD5"/>
        </patternFill>
      </fill>
    </dxf>
    <dxf>
      <fill>
        <patternFill patternType="solid">
          <fgColor rgb="00DBEAFE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Crops by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'Dashboard'!$A$13:$A$15</f>
            </numRef>
          </cat>
          <val>
            <numRef>
              <f>'Dashboard'!$B$13:$B$15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Number of Crops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Allotment Activity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'Dashboard'!E12</f>
            </strRef>
          </tx>
          <spPr>
            <a:ln xmlns:a="http://schemas.openxmlformats.org/drawingml/2006/main" w="20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'Dashboard'!$D$13:$D$24</f>
            </numRef>
          </cat>
          <val>
            <numRef>
              <f>'Dashboard'!$E$13:$E$24</f>
            </numRef>
          </val>
        </ser>
        <ser>
          <idx val="1"/>
          <order val="1"/>
          <tx>
            <strRef>
              <f>'Dashboard'!F12</f>
            </strRef>
          </tx>
          <spPr>
            <a:ln xmlns:a="http://schemas.openxmlformats.org/drawingml/2006/main" w="20000">
              <a:solidFill>
                <a:srgbClr val="1D4ED8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'Dashboard'!$D$13:$D$24</f>
            </numRef>
          </cat>
          <val>
            <numRef>
              <f>'Dashboard'!$F$13:$F$24</f>
            </numRef>
          </val>
        </ser>
        <ser>
          <idx val="2"/>
          <order val="2"/>
          <tx>
            <strRef>
              <f>'Dashboard'!G12</f>
            </strRef>
          </tx>
          <spPr>
            <a:ln xmlns:a="http://schemas.openxmlformats.org/drawingml/2006/main" w="20000">
              <a:solidFill>
                <a:srgbClr val="D9770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'Dashboard'!$D$13:$D$24</f>
            </numRef>
          </cat>
          <val>
            <numRef>
              <f>'Dashboard'!$G$13:$G$24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No. of Tasks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16</row>
      <rowOff>0</rowOff>
    </from>
    <ext cx="792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16" customWidth="1" min="4" max="4"/>
    <col width="12" customWidth="1" min="5" max="5"/>
    <col width="13" customWidth="1" min="6" max="6"/>
    <col width="13" customWidth="1" min="7" max="7"/>
    <col width="13" customWidth="1" min="8" max="8"/>
    <col width="14" customWidth="1" min="9" max="9"/>
    <col width="14" customWidth="1" min="10" max="10"/>
    <col width="13" customWidth="1" min="11" max="11"/>
    <col width="13" customWidth="1" min="12" max="12"/>
    <col width="16" customWidth="1" min="13" max="13"/>
    <col width="10" customWidth="1" min="14" max="14"/>
    <col width="13" customWidth="1" min="15" max="15"/>
    <col width="18" customWidth="1" min="16" max="16"/>
    <col width="28" customWidth="1" min="17" max="17"/>
    <col width="14" customWidth="1" min="18" max="18"/>
    <col width="18" customWidth="1" min="19" max="19"/>
    <col width="12" customWidth="1" min="20" max="20"/>
  </cols>
  <sheetData>
    <row r="1" ht="36" customHeight="1">
      <c r="A1" s="1" t="inlineStr">
        <is>
          <t>Crop</t>
        </is>
      </c>
      <c r="B1" s="1" t="inlineStr">
        <is>
          <t>Variety</t>
        </is>
      </c>
      <c r="C1" s="1" t="inlineStr">
        <is>
          <t>Bed/Plot</t>
        </is>
      </c>
      <c r="D1" s="1" t="inlineStr">
        <is>
          <t>Sowing Method</t>
        </is>
      </c>
      <c r="E1" s="1" t="inlineStr">
        <is>
          <t>Sow Indoors?</t>
        </is>
      </c>
      <c r="F1" s="1" t="inlineStr">
        <is>
          <t>Sow Outdoors?</t>
        </is>
      </c>
      <c r="G1" s="1" t="inlineStr">
        <is>
          <t>Sow From</t>
        </is>
      </c>
      <c r="H1" s="1" t="inlineStr">
        <is>
          <t>Sow To</t>
        </is>
      </c>
      <c r="I1" s="1" t="inlineStr">
        <is>
          <t>Plant Out From</t>
        </is>
      </c>
      <c r="J1" s="1" t="inlineStr">
        <is>
          <t>Plant Out To</t>
        </is>
      </c>
      <c r="K1" s="1" t="inlineStr">
        <is>
          <t>Harvest From</t>
        </is>
      </c>
      <c r="L1" s="1" t="inlineStr">
        <is>
          <t>Harvest To</t>
        </is>
      </c>
      <c r="M1" s="1" t="inlineStr">
        <is>
          <t>Days to Harvest</t>
        </is>
      </c>
      <c r="N1" s="1" t="inlineStr">
        <is>
          <t>Quantity</t>
        </is>
      </c>
      <c r="O1" s="1" t="inlineStr">
        <is>
          <t>Spacing (cm)</t>
        </is>
      </c>
      <c r="P1" s="1" t="inlineStr">
        <is>
          <t>Successive Sowing?</t>
        </is>
      </c>
      <c r="Q1" s="1" t="inlineStr">
        <is>
          <t>Notes</t>
        </is>
      </c>
      <c r="R1" s="1" t="inlineStr">
        <is>
          <t>Status</t>
        </is>
      </c>
      <c r="S1" s="1" t="inlineStr">
        <is>
          <t>Est. Harvest Weeks</t>
        </is>
      </c>
      <c r="T1" s="1" t="inlineStr">
        <is>
          <t>Priority</t>
        </is>
      </c>
    </row>
    <row r="2">
      <c r="A2" s="2" t="inlineStr">
        <is>
          <t>Tomatoes</t>
        </is>
      </c>
      <c r="B2" s="2" t="inlineStr">
        <is>
          <t>Gardener's Delight</t>
        </is>
      </c>
      <c r="C2" s="3" t="inlineStr">
        <is>
          <t>Polytunnel</t>
        </is>
      </c>
      <c r="D2" s="2" t="inlineStr">
        <is>
          <t>Module tray</t>
        </is>
      </c>
      <c r="E2" s="3" t="inlineStr">
        <is>
          <t>Y</t>
        </is>
      </c>
      <c r="F2" s="3" t="inlineStr">
        <is>
          <t>N</t>
        </is>
      </c>
      <c r="G2" s="42" t="n">
        <v>46082</v>
      </c>
      <c r="H2" s="42" t="n">
        <v>46112</v>
      </c>
      <c r="I2" s="42" t="n">
        <v>46157</v>
      </c>
      <c r="J2" s="42" t="n">
        <v>46174</v>
      </c>
      <c r="K2" s="42" t="n">
        <v>46218</v>
      </c>
      <c r="L2" s="42" t="n">
        <v>46295</v>
      </c>
      <c r="M2" s="5">
        <f>IF(OR(K2="",G2=""),"",K2-G2)</f>
        <v/>
      </c>
      <c r="N2" s="6" t="n">
        <v>12</v>
      </c>
      <c r="O2" s="6" t="n">
        <v>60</v>
      </c>
      <c r="P2" s="3" t="inlineStr">
        <is>
          <t>N</t>
        </is>
      </c>
      <c r="Q2" s="7" t="inlineStr">
        <is>
          <t>Pinch out side shoots; water regularly</t>
        </is>
      </c>
      <c r="R2" s="3">
        <f>IF(K2="","Planned",IF(TODAY()&lt;G2,"Planned",IF(TODAY()&lt;K2,"Growing","Harvesting")))</f>
        <v/>
      </c>
      <c r="S2" s="5">
        <f>IF(M2="","",ROUND(M2/7,0))</f>
        <v/>
      </c>
      <c r="T2" s="3">
        <f>IF(OR(K2&lt;TODAY()+14,N2&gt;20),"High","Normal")</f>
        <v/>
      </c>
    </row>
    <row r="3">
      <c r="A3" s="8" t="inlineStr">
        <is>
          <t>Carrots</t>
        </is>
      </c>
      <c r="B3" s="8" t="inlineStr">
        <is>
          <t>Nantes 2</t>
        </is>
      </c>
      <c r="C3" s="9" t="inlineStr">
        <is>
          <t>Bed A</t>
        </is>
      </c>
      <c r="D3" s="8" t="inlineStr">
        <is>
          <t>Direct sow</t>
        </is>
      </c>
      <c r="E3" s="9" t="inlineStr">
        <is>
          <t>N</t>
        </is>
      </c>
      <c r="F3" s="9" t="inlineStr">
        <is>
          <t>Y</t>
        </is>
      </c>
      <c r="G3" s="42" t="n">
        <v>46096</v>
      </c>
      <c r="H3" s="42" t="n">
        <v>46203</v>
      </c>
      <c r="I3" s="42" t="n"/>
      <c r="J3" s="42" t="n"/>
      <c r="K3" s="42" t="n">
        <v>46188</v>
      </c>
      <c r="L3" s="42" t="n">
        <v>46326</v>
      </c>
      <c r="M3" s="10">
        <f>IF(OR(K3="",G3=""),"",K3-G3)</f>
        <v/>
      </c>
      <c r="N3" s="6" t="n">
        <v>30</v>
      </c>
      <c r="O3" s="6" t="n">
        <v>8</v>
      </c>
      <c r="P3" s="9" t="inlineStr">
        <is>
          <t>Y</t>
        </is>
      </c>
      <c r="Q3" s="7" t="inlineStr">
        <is>
          <t>Sow thinly; thin to 8 cm; protect from carrot fly</t>
        </is>
      </c>
      <c r="R3" s="9">
        <f>IF(K3="","Planned",IF(TODAY()&lt;G3,"Planned",IF(TODAY()&lt;K3,"Growing","Harvesting")))</f>
        <v/>
      </c>
      <c r="S3" s="10">
        <f>IF(M3="","",ROUND(M3/7,0))</f>
        <v/>
      </c>
      <c r="T3" s="9">
        <f>IF(OR(K3&lt;TODAY()+14,N3&gt;20),"High","Normal")</f>
        <v/>
      </c>
    </row>
    <row r="4">
      <c r="A4" s="2" t="inlineStr">
        <is>
          <t>Broad Beans</t>
        </is>
      </c>
      <c r="B4" s="2" t="inlineStr">
        <is>
          <t>Aquadulce Claudia</t>
        </is>
      </c>
      <c r="C4" s="3" t="inlineStr">
        <is>
          <t>Bed B</t>
        </is>
      </c>
      <c r="D4" s="2" t="inlineStr">
        <is>
          <t>Direct sow</t>
        </is>
      </c>
      <c r="E4" s="3" t="inlineStr">
        <is>
          <t>N</t>
        </is>
      </c>
      <c r="F4" s="3" t="inlineStr">
        <is>
          <t>Y</t>
        </is>
      </c>
      <c r="G4" s="42" t="n">
        <v>46054</v>
      </c>
      <c r="H4" s="42" t="n">
        <v>46112</v>
      </c>
      <c r="I4" s="42" t="n"/>
      <c r="J4" s="42" t="n"/>
      <c r="K4" s="42" t="n">
        <v>46174</v>
      </c>
      <c r="L4" s="42" t="n">
        <v>46218</v>
      </c>
      <c r="M4" s="5">
        <f>IF(OR(K4="",G4=""),"",K4-G4)</f>
        <v/>
      </c>
      <c r="N4" s="6" t="n">
        <v>25</v>
      </c>
      <c r="O4" s="6" t="n">
        <v>23</v>
      </c>
      <c r="P4" s="3" t="inlineStr">
        <is>
          <t>N</t>
        </is>
      </c>
      <c r="Q4" s="7" t="inlineStr">
        <is>
          <t>Pinch out tips to deter blackfly</t>
        </is>
      </c>
      <c r="R4" s="3">
        <f>IF(K4="","Planned",IF(TODAY()&lt;G4,"Planned",IF(TODAY()&lt;K4,"Growing","Harvesting")))</f>
        <v/>
      </c>
      <c r="S4" s="5">
        <f>IF(M4="","",ROUND(M4/7,0))</f>
        <v/>
      </c>
      <c r="T4" s="3">
        <f>IF(OR(K4&lt;TODAY()+14,N4&gt;20),"High","Normal")</f>
        <v/>
      </c>
    </row>
    <row r="5">
      <c r="A5" s="8" t="inlineStr">
        <is>
          <t>Lettuce</t>
        </is>
      </c>
      <c r="B5" s="8" t="inlineStr">
        <is>
          <t>Little Gem</t>
        </is>
      </c>
      <c r="C5" s="9" t="inlineStr">
        <is>
          <t>Raised Bed 1</t>
        </is>
      </c>
      <c r="D5" s="8" t="inlineStr">
        <is>
          <t>Module tray</t>
        </is>
      </c>
      <c r="E5" s="9" t="inlineStr">
        <is>
          <t>Y</t>
        </is>
      </c>
      <c r="F5" s="9" t="inlineStr">
        <is>
          <t>Y</t>
        </is>
      </c>
      <c r="G5" s="42" t="n">
        <v>46082</v>
      </c>
      <c r="H5" s="42" t="n">
        <v>46234</v>
      </c>
      <c r="I5" s="42" t="n">
        <v>46113</v>
      </c>
      <c r="J5" s="42" t="n">
        <v>46249</v>
      </c>
      <c r="K5" s="42" t="n">
        <v>46143</v>
      </c>
      <c r="L5" s="42" t="n">
        <v>46295</v>
      </c>
      <c r="M5" s="10">
        <f>IF(OR(K5="",G5=""),"",K5-G5)</f>
        <v/>
      </c>
      <c r="N5" s="6" t="n">
        <v>20</v>
      </c>
      <c r="O5" s="6" t="n">
        <v>25</v>
      </c>
      <c r="P5" s="9" t="inlineStr">
        <is>
          <t>Y</t>
        </is>
      </c>
      <c r="Q5" s="7" t="inlineStr">
        <is>
          <t>Successional sowing every 3 weeks; slugs likely</t>
        </is>
      </c>
      <c r="R5" s="9">
        <f>IF(K5="","Planned",IF(TODAY()&lt;G5,"Planned",IF(TODAY()&lt;K5,"Growing","Harvesting")))</f>
        <v/>
      </c>
      <c r="S5" s="10">
        <f>IF(M5="","",ROUND(M5/7,0))</f>
        <v/>
      </c>
      <c r="T5" s="9">
        <f>IF(OR(K5&lt;TODAY()+14,N5&gt;20),"High","Normal")</f>
        <v/>
      </c>
    </row>
    <row r="6">
      <c r="A6" s="2" t="inlineStr">
        <is>
          <t>Courgettes</t>
        </is>
      </c>
      <c r="B6" s="2" t="inlineStr">
        <is>
          <t>Defender F1</t>
        </is>
      </c>
      <c r="C6" s="3" t="inlineStr">
        <is>
          <t>Bed C</t>
        </is>
      </c>
      <c r="D6" s="2" t="inlineStr">
        <is>
          <t>Module tray</t>
        </is>
      </c>
      <c r="E6" s="3" t="inlineStr">
        <is>
          <t>Y</t>
        </is>
      </c>
      <c r="F6" s="3" t="inlineStr">
        <is>
          <t>N</t>
        </is>
      </c>
      <c r="G6" s="42" t="n">
        <v>46127</v>
      </c>
      <c r="H6" s="42" t="n">
        <v>46157</v>
      </c>
      <c r="I6" s="42" t="n">
        <v>46167</v>
      </c>
      <c r="J6" s="42" t="n">
        <v>46183</v>
      </c>
      <c r="K6" s="42" t="n">
        <v>46204</v>
      </c>
      <c r="L6" s="42" t="n">
        <v>46295</v>
      </c>
      <c r="M6" s="5">
        <f>IF(OR(K6="",G6=""),"",K6-G6)</f>
        <v/>
      </c>
      <c r="N6" s="6" t="n">
        <v>6</v>
      </c>
      <c r="O6" s="6" t="n">
        <v>90</v>
      </c>
      <c r="P6" s="3" t="inlineStr">
        <is>
          <t>N</t>
        </is>
      </c>
      <c r="Q6" s="7" t="inlineStr">
        <is>
          <t>Needs lots of space; harvest regularly</t>
        </is>
      </c>
      <c r="R6" s="3">
        <f>IF(K6="","Planned",IF(TODAY()&lt;G6,"Planned",IF(TODAY()&lt;K6,"Growing","Harvesting")))</f>
        <v/>
      </c>
      <c r="S6" s="5">
        <f>IF(M6="","",ROUND(M6/7,0))</f>
        <v/>
      </c>
      <c r="T6" s="3">
        <f>IF(OR(K6&lt;TODAY()+14,N6&gt;20),"High","Normal")</f>
        <v/>
      </c>
    </row>
    <row r="7">
      <c r="A7" s="8" t="inlineStr">
        <is>
          <t>Spring Onions</t>
        </is>
      </c>
      <c r="B7" s="8" t="inlineStr">
        <is>
          <t>White Lisbon</t>
        </is>
      </c>
      <c r="C7" s="9" t="inlineStr">
        <is>
          <t>Bed A</t>
        </is>
      </c>
      <c r="D7" s="8" t="inlineStr">
        <is>
          <t>Direct sow</t>
        </is>
      </c>
      <c r="E7" s="9" t="inlineStr">
        <is>
          <t>N</t>
        </is>
      </c>
      <c r="F7" s="9" t="inlineStr">
        <is>
          <t>Y</t>
        </is>
      </c>
      <c r="G7" s="42" t="n">
        <v>46082</v>
      </c>
      <c r="H7" s="42" t="n">
        <v>46234</v>
      </c>
      <c r="I7" s="42" t="n"/>
      <c r="J7" s="42" t="n"/>
      <c r="K7" s="42" t="n">
        <v>46143</v>
      </c>
      <c r="L7" s="42" t="n">
        <v>46295</v>
      </c>
      <c r="M7" s="10">
        <f>IF(OR(K7="",G7=""),"",K7-G7)</f>
        <v/>
      </c>
      <c r="N7" s="6" t="n">
        <v>50</v>
      </c>
      <c r="O7" s="6" t="n">
        <v>1</v>
      </c>
      <c r="P7" s="9" t="inlineStr">
        <is>
          <t>Y</t>
        </is>
      </c>
      <c r="Q7" s="7" t="inlineStr">
        <is>
          <t>Sow in rows; needs netting against birds</t>
        </is>
      </c>
      <c r="R7" s="9">
        <f>IF(K7="","Planned",IF(TODAY()&lt;G7,"Planned",IF(TODAY()&lt;K7,"Growing","Harvesting")))</f>
        <v/>
      </c>
      <c r="S7" s="10">
        <f>IF(M7="","",ROUND(M7/7,0))</f>
        <v/>
      </c>
      <c r="T7" s="9">
        <f>IF(OR(K7&lt;TODAY()+14,N7&gt;20),"High","Normal")</f>
        <v/>
      </c>
    </row>
    <row r="8">
      <c r="A8" s="2" t="inlineStr">
        <is>
          <t>Peas</t>
        </is>
      </c>
      <c r="B8" s="2" t="inlineStr">
        <is>
          <t>Kelvedon Wonder</t>
        </is>
      </c>
      <c r="C8" s="3" t="inlineStr">
        <is>
          <t>Trellis Bed</t>
        </is>
      </c>
      <c r="D8" s="2" t="inlineStr">
        <is>
          <t>Direct sow</t>
        </is>
      </c>
      <c r="E8" s="3" t="inlineStr">
        <is>
          <t>N</t>
        </is>
      </c>
      <c r="F8" s="3" t="inlineStr">
        <is>
          <t>Y</t>
        </is>
      </c>
      <c r="G8" s="42" t="n">
        <v>46096</v>
      </c>
      <c r="H8" s="42" t="n">
        <v>46173</v>
      </c>
      <c r="I8" s="42" t="n"/>
      <c r="J8" s="42" t="n"/>
      <c r="K8" s="42" t="n">
        <v>46188</v>
      </c>
      <c r="L8" s="42" t="n">
        <v>46265</v>
      </c>
      <c r="M8" s="5">
        <f>IF(OR(K8="",G8=""),"",K8-G8)</f>
        <v/>
      </c>
      <c r="N8" s="6" t="n">
        <v>30</v>
      </c>
      <c r="O8" s="6" t="n">
        <v>8</v>
      </c>
      <c r="P8" s="3" t="inlineStr">
        <is>
          <t>Y</t>
        </is>
      </c>
      <c r="Q8" s="7" t="inlineStr">
        <is>
          <t>Provide support; pick regularly to encourage pods</t>
        </is>
      </c>
      <c r="R8" s="3">
        <f>IF(K8="","Planned",IF(TODAY()&lt;G8,"Planned",IF(TODAY()&lt;K8,"Growing","Harvesting")))</f>
        <v/>
      </c>
      <c r="S8" s="5">
        <f>IF(M8="","",ROUND(M8/7,0))</f>
        <v/>
      </c>
      <c r="T8" s="3">
        <f>IF(OR(K8&lt;TODAY()+14,N8&gt;20),"High","Normal")</f>
        <v/>
      </c>
    </row>
    <row r="9">
      <c r="A9" s="8" t="inlineStr">
        <is>
          <t>Beetroot</t>
        </is>
      </c>
      <c r="B9" s="8" t="inlineStr">
        <is>
          <t>Boltardy</t>
        </is>
      </c>
      <c r="C9" s="9" t="inlineStr">
        <is>
          <t>Bed D</t>
        </is>
      </c>
      <c r="D9" s="8" t="inlineStr">
        <is>
          <t>Direct sow</t>
        </is>
      </c>
      <c r="E9" s="9" t="inlineStr">
        <is>
          <t>N</t>
        </is>
      </c>
      <c r="F9" s="9" t="inlineStr">
        <is>
          <t>Y</t>
        </is>
      </c>
      <c r="G9" s="42" t="n">
        <v>46113</v>
      </c>
      <c r="H9" s="42" t="n">
        <v>46203</v>
      </c>
      <c r="I9" s="42" t="n"/>
      <c r="J9" s="42" t="n"/>
      <c r="K9" s="42" t="n">
        <v>46188</v>
      </c>
      <c r="L9" s="42" t="n">
        <v>46310</v>
      </c>
      <c r="M9" s="10">
        <f>IF(OR(K9="",G9=""),"",K9-G9)</f>
        <v/>
      </c>
      <c r="N9" s="6" t="n">
        <v>20</v>
      </c>
      <c r="O9" s="6" t="n">
        <v>10</v>
      </c>
      <c r="P9" s="9" t="inlineStr">
        <is>
          <t>Y</t>
        </is>
      </c>
      <c r="Q9" s="7" t="inlineStr">
        <is>
          <t>Thin seedlings; store in sand over winter</t>
        </is>
      </c>
      <c r="R9" s="9">
        <f>IF(K9="","Planned",IF(TODAY()&lt;G9,"Planned",IF(TODAY()&lt;K9,"Growing","Harvesting")))</f>
        <v/>
      </c>
      <c r="S9" s="10">
        <f>IF(M9="","",ROUND(M9/7,0))</f>
        <v/>
      </c>
      <c r="T9" s="9">
        <f>IF(OR(K9&lt;TODAY()+14,N9&gt;20),"High","Normal")</f>
        <v/>
      </c>
    </row>
    <row r="10">
      <c r="A10" s="2" t="inlineStr">
        <is>
          <t>Potatoes</t>
        </is>
      </c>
      <c r="B10" s="2" t="inlineStr">
        <is>
          <t>Charlotte</t>
        </is>
      </c>
      <c r="C10" s="3" t="inlineStr">
        <is>
          <t>Main Plot</t>
        </is>
      </c>
      <c r="D10" s="2" t="inlineStr">
        <is>
          <t>Chit &amp; plant</t>
        </is>
      </c>
      <c r="E10" s="3" t="inlineStr">
        <is>
          <t>N</t>
        </is>
      </c>
      <c r="F10" s="3" t="inlineStr">
        <is>
          <t>Y</t>
        </is>
      </c>
      <c r="G10" s="42" t="n">
        <v>46096</v>
      </c>
      <c r="H10" s="42" t="n">
        <v>46142</v>
      </c>
      <c r="I10" s="42" t="n"/>
      <c r="J10" s="42" t="n"/>
      <c r="K10" s="42" t="n">
        <v>46204</v>
      </c>
      <c r="L10" s="42" t="n">
        <v>46295</v>
      </c>
      <c r="M10" s="5">
        <f>IF(OR(K10="",G10=""),"",K10-G10)</f>
        <v/>
      </c>
      <c r="N10" s="6" t="n">
        <v>15</v>
      </c>
      <c r="O10" s="6" t="n">
        <v>30</v>
      </c>
      <c r="P10" s="3" t="inlineStr">
        <is>
          <t>N</t>
        </is>
      </c>
      <c r="Q10" s="7" t="inlineStr">
        <is>
          <t>Earth up regularly; watch for blight from July</t>
        </is>
      </c>
      <c r="R10" s="3">
        <f>IF(K10="","Planned",IF(TODAY()&lt;G10,"Planned",IF(TODAY()&lt;K10,"Growing","Harvesting")))</f>
        <v/>
      </c>
      <c r="S10" s="5">
        <f>IF(M10="","",ROUND(M10/7,0))</f>
        <v/>
      </c>
      <c r="T10" s="3">
        <f>IF(OR(K10&lt;TODAY()+14,N10&gt;20),"High","Normal")</f>
        <v/>
      </c>
    </row>
    <row r="11">
      <c r="A11" s="8" t="inlineStr">
        <is>
          <t>Kale</t>
        </is>
      </c>
      <c r="B11" s="8" t="inlineStr">
        <is>
          <t>Cavolo Nero</t>
        </is>
      </c>
      <c r="C11" s="9" t="inlineStr">
        <is>
          <t>Raised Bed 2</t>
        </is>
      </c>
      <c r="D11" s="8" t="inlineStr">
        <is>
          <t>Module tray</t>
        </is>
      </c>
      <c r="E11" s="9" t="inlineStr">
        <is>
          <t>Y</t>
        </is>
      </c>
      <c r="F11" s="9" t="inlineStr">
        <is>
          <t>N</t>
        </is>
      </c>
      <c r="G11" s="42" t="n">
        <v>46143</v>
      </c>
      <c r="H11" s="42" t="n">
        <v>46188</v>
      </c>
      <c r="I11" s="42" t="n">
        <v>46188</v>
      </c>
      <c r="J11" s="42" t="n">
        <v>46218</v>
      </c>
      <c r="K11" s="42" t="n">
        <v>46266</v>
      </c>
      <c r="L11" s="42" t="n">
        <v>46387</v>
      </c>
      <c r="M11" s="10">
        <f>IF(OR(K11="",G11=""),"",K11-G11)</f>
        <v/>
      </c>
      <c r="N11" s="6" t="n">
        <v>10</v>
      </c>
      <c r="O11" s="6" t="n">
        <v>45</v>
      </c>
      <c r="P11" s="9" t="inlineStr">
        <is>
          <t>N</t>
        </is>
      </c>
      <c r="Q11" s="7" t="inlineStr">
        <is>
          <t>Harvest outer leaves; very hardy; needs netting</t>
        </is>
      </c>
      <c r="R11" s="9">
        <f>IF(K11="","Planned",IF(TODAY()&lt;G11,"Planned",IF(TODAY()&lt;K11,"Growing","Harvesting")))</f>
        <v/>
      </c>
      <c r="S11" s="10">
        <f>IF(M11="","",ROUND(M11/7,0))</f>
        <v/>
      </c>
      <c r="T11" s="9">
        <f>IF(OR(K11&lt;TODAY()+14,N11&gt;20),"High","Normal")</f>
        <v/>
      </c>
    </row>
    <row r="12">
      <c r="A12" s="11" t="inlineStr">
        <is>
          <t>TOTALS / SUMMARY</t>
        </is>
      </c>
      <c r="M12" s="12">
        <f>IFERROR(AVERAGE(M2:M11),0)</f>
        <v/>
      </c>
      <c r="N12" s="13">
        <f>SUM(N2:N11)</f>
        <v/>
      </c>
    </row>
  </sheetData>
  <conditionalFormatting sqref="R2:R11">
    <cfRule type="expression" priority="1" dxfId="0" stopIfTrue="0">
      <formula>R2="Growing"</formula>
    </cfRule>
    <cfRule type="expression" priority="2" dxfId="1" stopIfTrue="0">
      <formula>R2="Harvesting"</formula>
    </cfRule>
    <cfRule type="expression" priority="3" dxfId="2" stopIfTrue="0">
      <formula>R2="Planned"</formula>
    </cfRule>
  </conditionalFormatting>
  <conditionalFormatting sqref="T2:T11">
    <cfRule type="expression" priority="4" dxfId="3" stopIfTrue="0">
      <formula>T2="High"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14" customWidth="1" min="15" max="15"/>
    <col width="30" customWidth="1" min="16" max="16"/>
  </cols>
  <sheetData>
    <row r="1" ht="30" customHeight="1">
      <c r="A1" s="1" t="inlineStr">
        <is>
          <t>Crop</t>
        </is>
      </c>
      <c r="B1" s="1" t="inlineStr">
        <is>
          <t>Variety</t>
        </is>
      </c>
      <c r="C1" s="1" t="inlineStr">
        <is>
          <t>Jan</t>
        </is>
      </c>
      <c r="D1" s="1" t="inlineStr">
        <is>
          <t>Feb</t>
        </is>
      </c>
      <c r="E1" s="1" t="inlineStr">
        <is>
          <t>Mar</t>
        </is>
      </c>
      <c r="F1" s="1" t="inlineStr">
        <is>
          <t>Apr</t>
        </is>
      </c>
      <c r="G1" s="1" t="inlineStr">
        <is>
          <t>May</t>
        </is>
      </c>
      <c r="H1" s="1" t="inlineStr">
        <is>
          <t>Jun</t>
        </is>
      </c>
      <c r="I1" s="1" t="inlineStr">
        <is>
          <t>Jul</t>
        </is>
      </c>
      <c r="J1" s="1" t="inlineStr">
        <is>
          <t>Aug</t>
        </is>
      </c>
      <c r="K1" s="1" t="inlineStr">
        <is>
          <t>Sep</t>
        </is>
      </c>
      <c r="L1" s="1" t="inlineStr">
        <is>
          <t>Oct</t>
        </is>
      </c>
      <c r="M1" s="1" t="inlineStr">
        <is>
          <t>Nov</t>
        </is>
      </c>
      <c r="N1" s="1" t="inlineStr">
        <is>
          <t>Dec</t>
        </is>
      </c>
      <c r="O1" s="1" t="inlineStr">
        <is>
          <t>Main Task</t>
        </is>
      </c>
      <c r="P1" s="1" t="inlineStr">
        <is>
          <t>Comments</t>
        </is>
      </c>
    </row>
    <row r="2">
      <c r="A2" s="14" t="inlineStr">
        <is>
          <t>Tomatoes</t>
        </is>
      </c>
      <c r="B2" s="2" t="inlineStr">
        <is>
          <t>Gardener's Delight</t>
        </is>
      </c>
      <c r="C2" s="15" t="inlineStr"/>
      <c r="D2" s="15" t="inlineStr"/>
      <c r="E2" s="16" t="inlineStr">
        <is>
          <t>S</t>
        </is>
      </c>
      <c r="F2" s="15" t="inlineStr"/>
      <c r="G2" s="17" t="inlineStr">
        <is>
          <t>P</t>
        </is>
      </c>
      <c r="H2" s="17" t="inlineStr">
        <is>
          <t>P</t>
        </is>
      </c>
      <c r="I2" s="18" t="inlineStr">
        <is>
          <t>H</t>
        </is>
      </c>
      <c r="J2" s="18" t="inlineStr">
        <is>
          <t>H</t>
        </is>
      </c>
      <c r="K2" s="18" t="inlineStr">
        <is>
          <t>H</t>
        </is>
      </c>
      <c r="L2" s="15" t="inlineStr"/>
      <c r="M2" s="15" t="inlineStr"/>
      <c r="N2" s="15" t="inlineStr"/>
      <c r="O2" s="15">
        <f>IF(COUNTIF(C2:N2,"H")&gt;0,"Harvest",IF(COUNTIF(C2:N2,"P")&gt;0,"Plant Out","Sow"))</f>
        <v/>
      </c>
      <c r="P2" s="7" t="inlineStr">
        <is>
          <t>Start indoors; transplant after last frost</t>
        </is>
      </c>
    </row>
    <row r="3">
      <c r="A3" s="19" t="inlineStr">
        <is>
          <t>Carrots</t>
        </is>
      </c>
      <c r="B3" s="8" t="inlineStr">
        <is>
          <t>Nantes 2</t>
        </is>
      </c>
      <c r="C3" s="20" t="inlineStr"/>
      <c r="D3" s="20" t="inlineStr"/>
      <c r="E3" s="16" t="inlineStr">
        <is>
          <t>S</t>
        </is>
      </c>
      <c r="F3" s="16" t="inlineStr">
        <is>
          <t>S</t>
        </is>
      </c>
      <c r="G3" s="16" t="inlineStr">
        <is>
          <t>S</t>
        </is>
      </c>
      <c r="H3" s="16" t="inlineStr">
        <is>
          <t>S</t>
        </is>
      </c>
      <c r="I3" s="18" t="inlineStr">
        <is>
          <t>H</t>
        </is>
      </c>
      <c r="J3" s="18" t="inlineStr">
        <is>
          <t>H</t>
        </is>
      </c>
      <c r="K3" s="18" t="inlineStr">
        <is>
          <t>H</t>
        </is>
      </c>
      <c r="L3" s="18" t="inlineStr">
        <is>
          <t>H</t>
        </is>
      </c>
      <c r="M3" s="20" t="inlineStr"/>
      <c r="N3" s="20" t="inlineStr"/>
      <c r="O3" s="20">
        <f>IF(COUNTIF(C3:N3,"H")&gt;0,"Harvest",IF(COUNTIF(C3:N3,"P")&gt;0,"Plant Out","Sow"))</f>
        <v/>
      </c>
      <c r="P3" s="7" t="inlineStr">
        <is>
          <t>Successional direct sowing</t>
        </is>
      </c>
    </row>
    <row r="4">
      <c r="A4" s="14" t="inlineStr">
        <is>
          <t>Broad Beans</t>
        </is>
      </c>
      <c r="B4" s="2" t="inlineStr">
        <is>
          <t>Aquadulce Claudia</t>
        </is>
      </c>
      <c r="C4" s="15" t="inlineStr"/>
      <c r="D4" s="16" t="inlineStr">
        <is>
          <t>S</t>
        </is>
      </c>
      <c r="E4" s="16" t="inlineStr">
        <is>
          <t>S</t>
        </is>
      </c>
      <c r="F4" s="15" t="inlineStr"/>
      <c r="G4" s="15" t="inlineStr"/>
      <c r="H4" s="18" t="inlineStr">
        <is>
          <t>H</t>
        </is>
      </c>
      <c r="I4" s="18" t="inlineStr">
        <is>
          <t>H</t>
        </is>
      </c>
      <c r="J4" s="15" t="inlineStr"/>
      <c r="K4" s="15" t="inlineStr"/>
      <c r="L4" s="15" t="inlineStr"/>
      <c r="M4" s="15" t="inlineStr"/>
      <c r="N4" s="15" t="inlineStr"/>
      <c r="O4" s="15">
        <f>IF(COUNTIF(C4:N4,"H")&gt;0,"Harvest",IF(COUNTIF(C4:N4,"P")&gt;0,"Plant Out","Sow"))</f>
        <v/>
      </c>
      <c r="P4" s="7" t="inlineStr">
        <is>
          <t>Overwinter variety; sow Feb for June harvest</t>
        </is>
      </c>
    </row>
    <row r="5">
      <c r="A5" s="19" t="inlineStr">
        <is>
          <t>Lettuce</t>
        </is>
      </c>
      <c r="B5" s="8" t="inlineStr">
        <is>
          <t>Little Gem</t>
        </is>
      </c>
      <c r="C5" s="20" t="inlineStr"/>
      <c r="D5" s="20" t="inlineStr"/>
      <c r="E5" s="16" t="inlineStr">
        <is>
          <t>S</t>
        </is>
      </c>
      <c r="F5" s="16" t="inlineStr">
        <is>
          <t>S</t>
        </is>
      </c>
      <c r="G5" s="16" t="inlineStr">
        <is>
          <t>S</t>
        </is>
      </c>
      <c r="H5" s="16" t="inlineStr">
        <is>
          <t>S</t>
        </is>
      </c>
      <c r="I5" s="16" t="inlineStr">
        <is>
          <t>S</t>
        </is>
      </c>
      <c r="J5" s="17" t="inlineStr">
        <is>
          <t>P</t>
        </is>
      </c>
      <c r="K5" s="18" t="inlineStr">
        <is>
          <t>H</t>
        </is>
      </c>
      <c r="L5" s="20" t="inlineStr"/>
      <c r="M5" s="20" t="inlineStr"/>
      <c r="N5" s="20" t="inlineStr"/>
      <c r="O5" s="20">
        <f>IF(COUNTIF(C5:N5,"H")&gt;0,"Harvest",IF(COUNTIF(C5:N5,"P")&gt;0,"Plant Out","Sow"))</f>
        <v/>
      </c>
      <c r="P5" s="7" t="inlineStr">
        <is>
          <t>Cut-and-come-again; sow every 3 weeks</t>
        </is>
      </c>
    </row>
    <row r="6">
      <c r="A6" s="14" t="inlineStr">
        <is>
          <t>Courgettes</t>
        </is>
      </c>
      <c r="B6" s="2" t="inlineStr">
        <is>
          <t>Defender F1</t>
        </is>
      </c>
      <c r="C6" s="15" t="inlineStr"/>
      <c r="D6" s="15" t="inlineStr"/>
      <c r="E6" s="15" t="inlineStr"/>
      <c r="F6" s="16" t="inlineStr">
        <is>
          <t>S</t>
        </is>
      </c>
      <c r="G6" s="16" t="inlineStr">
        <is>
          <t>S</t>
        </is>
      </c>
      <c r="H6" s="17" t="inlineStr">
        <is>
          <t>P</t>
        </is>
      </c>
      <c r="I6" s="18" t="inlineStr">
        <is>
          <t>H</t>
        </is>
      </c>
      <c r="J6" s="18" t="inlineStr">
        <is>
          <t>H</t>
        </is>
      </c>
      <c r="K6" s="18" t="inlineStr">
        <is>
          <t>H</t>
        </is>
      </c>
      <c r="L6" s="15" t="inlineStr"/>
      <c r="M6" s="15" t="inlineStr"/>
      <c r="N6" s="15" t="inlineStr"/>
      <c r="O6" s="15">
        <f>IF(COUNTIF(C6:N6,"H")&gt;0,"Harvest",IF(COUNTIF(C6:N6,"P")&gt;0,"Plant Out","Sow"))</f>
        <v/>
      </c>
      <c r="P6" s="7" t="inlineStr">
        <is>
          <t>Tender crop; plant after all frosts passed</t>
        </is>
      </c>
    </row>
    <row r="7">
      <c r="A7" s="19" t="inlineStr">
        <is>
          <t>Spring Onions</t>
        </is>
      </c>
      <c r="B7" s="8" t="inlineStr">
        <is>
          <t>White Lisbon</t>
        </is>
      </c>
      <c r="C7" s="20" t="inlineStr"/>
      <c r="D7" s="20" t="inlineStr"/>
      <c r="E7" s="16" t="inlineStr">
        <is>
          <t>S</t>
        </is>
      </c>
      <c r="F7" s="16" t="inlineStr">
        <is>
          <t>S</t>
        </is>
      </c>
      <c r="G7" s="16" t="inlineStr">
        <is>
          <t>S</t>
        </is>
      </c>
      <c r="H7" s="16" t="inlineStr">
        <is>
          <t>S</t>
        </is>
      </c>
      <c r="I7" s="16" t="inlineStr">
        <is>
          <t>S</t>
        </is>
      </c>
      <c r="J7" s="18" t="inlineStr">
        <is>
          <t>H</t>
        </is>
      </c>
      <c r="K7" s="18" t="inlineStr">
        <is>
          <t>H</t>
        </is>
      </c>
      <c r="L7" s="20" t="inlineStr"/>
      <c r="M7" s="20" t="inlineStr"/>
      <c r="N7" s="20" t="inlineStr"/>
      <c r="O7" s="20">
        <f>IF(COUNTIF(C7:N7,"H")&gt;0,"Harvest",IF(COUNTIF(C7:N7,"P")&gt;0,"Plant Out","Sow"))</f>
        <v/>
      </c>
      <c r="P7" s="7" t="inlineStr">
        <is>
          <t>Successional rows every fortnight</t>
        </is>
      </c>
    </row>
    <row r="8">
      <c r="A8" s="14" t="inlineStr">
        <is>
          <t>Peas</t>
        </is>
      </c>
      <c r="B8" s="2" t="inlineStr">
        <is>
          <t>Kelvedon Wonder</t>
        </is>
      </c>
      <c r="C8" s="15" t="inlineStr"/>
      <c r="D8" s="15" t="inlineStr"/>
      <c r="E8" s="16" t="inlineStr">
        <is>
          <t>S</t>
        </is>
      </c>
      <c r="F8" s="16" t="inlineStr">
        <is>
          <t>S</t>
        </is>
      </c>
      <c r="G8" s="16" t="inlineStr">
        <is>
          <t>S</t>
        </is>
      </c>
      <c r="H8" s="18" t="inlineStr">
        <is>
          <t>H</t>
        </is>
      </c>
      <c r="I8" s="18" t="inlineStr">
        <is>
          <t>H</t>
        </is>
      </c>
      <c r="J8" s="18" t="inlineStr">
        <is>
          <t>H</t>
        </is>
      </c>
      <c r="K8" s="15" t="inlineStr"/>
      <c r="L8" s="15" t="inlineStr"/>
      <c r="M8" s="15" t="inlineStr"/>
      <c r="N8" s="15" t="inlineStr"/>
      <c r="O8" s="15">
        <f>IF(COUNTIF(C8:N8,"H")&gt;0,"Harvest",IF(COUNTIF(C8:N8,"P")&gt;0,"Plant Out","Sow"))</f>
        <v/>
      </c>
      <c r="P8" s="7" t="inlineStr">
        <is>
          <t>Support with canes or netting</t>
        </is>
      </c>
    </row>
    <row r="9">
      <c r="A9" s="19" t="inlineStr">
        <is>
          <t>Beetroot</t>
        </is>
      </c>
      <c r="B9" s="8" t="inlineStr">
        <is>
          <t>Boltardy</t>
        </is>
      </c>
      <c r="C9" s="20" t="inlineStr"/>
      <c r="D9" s="20" t="inlineStr"/>
      <c r="E9" s="20" t="inlineStr"/>
      <c r="F9" s="16" t="inlineStr">
        <is>
          <t>S</t>
        </is>
      </c>
      <c r="G9" s="16" t="inlineStr">
        <is>
          <t>S</t>
        </is>
      </c>
      <c r="H9" s="16" t="inlineStr">
        <is>
          <t>S</t>
        </is>
      </c>
      <c r="I9" s="18" t="inlineStr">
        <is>
          <t>H</t>
        </is>
      </c>
      <c r="J9" s="18" t="inlineStr">
        <is>
          <t>H</t>
        </is>
      </c>
      <c r="K9" s="18" t="inlineStr">
        <is>
          <t>H</t>
        </is>
      </c>
      <c r="L9" s="18" t="inlineStr">
        <is>
          <t>H</t>
        </is>
      </c>
      <c r="M9" s="20" t="inlineStr"/>
      <c r="N9" s="20" t="inlineStr"/>
      <c r="O9" s="20">
        <f>IF(COUNTIF(C9:N9,"H")&gt;0,"Harvest",IF(COUNTIF(C9:N9,"P")&gt;0,"Plant Out","Sow"))</f>
        <v/>
      </c>
      <c r="P9" s="7" t="inlineStr">
        <is>
          <t>Thin seedlings to avoid crowding</t>
        </is>
      </c>
    </row>
    <row r="10">
      <c r="A10" s="14" t="inlineStr">
        <is>
          <t>Potatoes</t>
        </is>
      </c>
      <c r="B10" s="2" t="inlineStr">
        <is>
          <t>Charlotte</t>
        </is>
      </c>
      <c r="C10" s="15" t="inlineStr"/>
      <c r="D10" s="15" t="inlineStr"/>
      <c r="E10" s="16" t="inlineStr">
        <is>
          <t>S</t>
        </is>
      </c>
      <c r="F10" s="16" t="inlineStr">
        <is>
          <t>S</t>
        </is>
      </c>
      <c r="G10" s="15" t="inlineStr"/>
      <c r="H10" s="15" t="inlineStr"/>
      <c r="I10" s="18" t="inlineStr">
        <is>
          <t>H</t>
        </is>
      </c>
      <c r="J10" s="18" t="inlineStr">
        <is>
          <t>H</t>
        </is>
      </c>
      <c r="K10" s="18" t="inlineStr">
        <is>
          <t>H</t>
        </is>
      </c>
      <c r="L10" s="15" t="inlineStr"/>
      <c r="M10" s="15" t="inlineStr"/>
      <c r="N10" s="15" t="inlineStr"/>
      <c r="O10" s="15">
        <f>IF(COUNTIF(C10:N10,"H")&gt;0,"Harvest",IF(COUNTIF(C10:N10,"P")&gt;0,"Plant Out","Sow"))</f>
        <v/>
      </c>
      <c r="P10" s="7" t="inlineStr">
        <is>
          <t>Chit from Feb; earth up as they grow</t>
        </is>
      </c>
    </row>
    <row r="11">
      <c r="A11" s="19" t="inlineStr">
        <is>
          <t>Kale</t>
        </is>
      </c>
      <c r="B11" s="8" t="inlineStr">
        <is>
          <t>Cavolo Nero</t>
        </is>
      </c>
      <c r="C11" s="20" t="inlineStr"/>
      <c r="D11" s="20" t="inlineStr"/>
      <c r="E11" s="20" t="inlineStr"/>
      <c r="F11" s="20" t="inlineStr"/>
      <c r="G11" s="16" t="inlineStr">
        <is>
          <t>S</t>
        </is>
      </c>
      <c r="H11" s="16" t="inlineStr">
        <is>
          <t>S</t>
        </is>
      </c>
      <c r="I11" s="17" t="inlineStr">
        <is>
          <t>P</t>
        </is>
      </c>
      <c r="J11" s="20" t="inlineStr"/>
      <c r="K11" s="18" t="inlineStr">
        <is>
          <t>H</t>
        </is>
      </c>
      <c r="L11" s="18" t="inlineStr">
        <is>
          <t>H</t>
        </is>
      </c>
      <c r="M11" s="18" t="inlineStr">
        <is>
          <t>H</t>
        </is>
      </c>
      <c r="N11" s="18" t="inlineStr">
        <is>
          <t>H</t>
        </is>
      </c>
      <c r="O11" s="20">
        <f>IF(COUNTIF(C11:N11,"H")&gt;0,"Harvest",IF(COUNTIF(C11:N11,"P")&gt;0,"Plant Out","Sow"))</f>
        <v/>
      </c>
      <c r="P11" s="7" t="inlineStr">
        <is>
          <t>Very hardy; harvest through winter</t>
        </is>
      </c>
    </row>
    <row r="12"/>
    <row r="13">
      <c r="A13" s="21" t="inlineStr">
        <is>
          <t>KEY:</t>
        </is>
      </c>
      <c r="B13" s="16" t="inlineStr">
        <is>
          <t>S = Sow</t>
        </is>
      </c>
      <c r="C13" s="17" t="inlineStr">
        <is>
          <t>P = Plant Out</t>
        </is>
      </c>
      <c r="D13" s="18" t="inlineStr">
        <is>
          <t>H = Harvest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4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40" customHeight="1">
      <c r="A1" s="22" t="inlineStr">
        <is>
          <t>🌱  Allotment Planting Planner — Dashboard  🌱</t>
        </is>
      </c>
    </row>
    <row r="2"/>
    <row r="3" ht="28" customHeight="1">
      <c r="A3" s="23" t="inlineStr">
        <is>
          <t>Total Crops Planned</t>
        </is>
      </c>
      <c r="B3" s="24">
        <f>COUNTA('Planting Plan'!A2:A11)</f>
        <v/>
      </c>
    </row>
    <row r="4" ht="28" customHeight="1">
      <c r="A4" s="25" t="inlineStr">
        <is>
          <t>Crops with Status: Planned</t>
        </is>
      </c>
      <c r="B4" s="26">
        <f>COUNTIF('Planting Plan'!R:R,"Planned")</f>
        <v/>
      </c>
    </row>
    <row r="5" ht="28" customHeight="1">
      <c r="A5" s="27" t="inlineStr">
        <is>
          <t>Crops with Status: Growing</t>
        </is>
      </c>
      <c r="B5" s="28">
        <f>COUNTIF('Planting Plan'!R:R,"Growing")</f>
        <v/>
      </c>
    </row>
    <row r="6" ht="28" customHeight="1">
      <c r="A6" s="29" t="inlineStr">
        <is>
          <t>Crops with Status: Harvesting</t>
        </is>
      </c>
      <c r="B6" s="30">
        <f>COUNTIF('Planting Plan'!R:R,"Harvesting")</f>
        <v/>
      </c>
    </row>
    <row r="7" ht="28" customHeight="1">
      <c r="A7" s="31" t="inlineStr">
        <is>
          <t>High Priority Crops</t>
        </is>
      </c>
      <c r="B7" s="32">
        <f>COUNTIF('Planting Plan'!T:T,"High")</f>
        <v/>
      </c>
    </row>
    <row r="8" ht="28" customHeight="1">
      <c r="A8" s="33" t="inlineStr">
        <is>
          <t>Avg Days to Harvest</t>
        </is>
      </c>
      <c r="B8" s="34">
        <f>IFERROR(AVERAGEIF('Planting Plan'!M2:M11,"&gt;0",'Planting Plan'!M2:M11),0)</f>
        <v/>
      </c>
    </row>
    <row r="9" ht="28" customHeight="1">
      <c r="A9" s="35" t="inlineStr">
        <is>
          <t>Total Plants / Quantity</t>
        </is>
      </c>
      <c r="B9" s="36">
        <f>SUM('Planting Plan'!N2:N11)</f>
        <v/>
      </c>
    </row>
    <row r="10"/>
    <row r="11"/>
    <row r="12">
      <c r="A12" s="37" t="inlineStr">
        <is>
          <t>Status</t>
        </is>
      </c>
      <c r="B12" s="37" t="inlineStr">
        <is>
          <t>Count</t>
        </is>
      </c>
      <c r="D12" s="1" t="inlineStr">
        <is>
          <t>Month</t>
        </is>
      </c>
      <c r="E12" s="1" t="inlineStr">
        <is>
          <t>Sow Tasks</t>
        </is>
      </c>
      <c r="F12" s="1" t="inlineStr">
        <is>
          <t>Plant Out Tasks</t>
        </is>
      </c>
      <c r="G12" s="1" t="inlineStr">
        <is>
          <t>Harvest Tasks</t>
        </is>
      </c>
    </row>
    <row r="13">
      <c r="A13" s="38" t="inlineStr">
        <is>
          <t>Planned</t>
        </is>
      </c>
      <c r="B13" s="38">
        <f>COUNTIF('Planting Plan'!R:R,"Planned")</f>
        <v/>
      </c>
      <c r="D13" s="38" t="inlineStr">
        <is>
          <t>Jan</t>
        </is>
      </c>
      <c r="E13" s="38">
        <f>COUNTIF('Crop Calendar'!C2:C11,"S")</f>
        <v/>
      </c>
      <c r="F13" s="38">
        <f>COUNTIF('Crop Calendar'!C2:C11,"P")</f>
        <v/>
      </c>
      <c r="G13" s="38">
        <f>COUNTIF('Crop Calendar'!C2:C11,"H")</f>
        <v/>
      </c>
    </row>
    <row r="14">
      <c r="A14" s="38" t="inlineStr">
        <is>
          <t>Growing</t>
        </is>
      </c>
      <c r="B14" s="38">
        <f>COUNTIF('Planting Plan'!R:R,"Growing")</f>
        <v/>
      </c>
      <c r="D14" s="38" t="inlineStr">
        <is>
          <t>Feb</t>
        </is>
      </c>
      <c r="E14" s="38">
        <f>COUNTIF('Crop Calendar'!D2:D11,"S")</f>
        <v/>
      </c>
      <c r="F14" s="38">
        <f>COUNTIF('Crop Calendar'!D2:D11,"P")</f>
        <v/>
      </c>
      <c r="G14" s="38">
        <f>COUNTIF('Crop Calendar'!D2:D11,"H")</f>
        <v/>
      </c>
    </row>
    <row r="15">
      <c r="A15" s="38" t="inlineStr">
        <is>
          <t>Harvesting</t>
        </is>
      </c>
      <c r="B15" s="38">
        <f>COUNTIF('Planting Plan'!R:R,"Harvesting")</f>
        <v/>
      </c>
      <c r="D15" s="38" t="inlineStr">
        <is>
          <t>Mar</t>
        </is>
      </c>
      <c r="E15" s="38">
        <f>COUNTIF('Crop Calendar'!E2:E11,"S")</f>
        <v/>
      </c>
      <c r="F15" s="38">
        <f>COUNTIF('Crop Calendar'!E2:E11,"P")</f>
        <v/>
      </c>
      <c r="G15" s="38">
        <f>COUNTIF('Crop Calendar'!E2:E11,"H")</f>
        <v/>
      </c>
    </row>
    <row r="16">
      <c r="D16" s="38" t="inlineStr">
        <is>
          <t>Apr</t>
        </is>
      </c>
      <c r="E16" s="38">
        <f>COUNTIF('Crop Calendar'!F2:F11,"S")</f>
        <v/>
      </c>
      <c r="F16" s="38">
        <f>COUNTIF('Crop Calendar'!F2:F11,"P")</f>
        <v/>
      </c>
      <c r="G16" s="38">
        <f>COUNTIF('Crop Calendar'!F2:F11,"H")</f>
        <v/>
      </c>
    </row>
    <row r="17">
      <c r="D17" s="38" t="inlineStr">
        <is>
          <t>May</t>
        </is>
      </c>
      <c r="E17" s="38">
        <f>COUNTIF('Crop Calendar'!G2:G11,"S")</f>
        <v/>
      </c>
      <c r="F17" s="38">
        <f>COUNTIF('Crop Calendar'!G2:G11,"P")</f>
        <v/>
      </c>
      <c r="G17" s="38">
        <f>COUNTIF('Crop Calendar'!G2:G11,"H")</f>
        <v/>
      </c>
    </row>
    <row r="18">
      <c r="D18" s="38" t="inlineStr">
        <is>
          <t>Jun</t>
        </is>
      </c>
      <c r="E18" s="38">
        <f>COUNTIF('Crop Calendar'!H2:H11,"S")</f>
        <v/>
      </c>
      <c r="F18" s="38">
        <f>COUNTIF('Crop Calendar'!H2:H11,"P")</f>
        <v/>
      </c>
      <c r="G18" s="38">
        <f>COUNTIF('Crop Calendar'!H2:H11,"H")</f>
        <v/>
      </c>
    </row>
    <row r="19">
      <c r="D19" s="38" t="inlineStr">
        <is>
          <t>Jul</t>
        </is>
      </c>
      <c r="E19" s="38">
        <f>COUNTIF('Crop Calendar'!I2:I11,"S")</f>
        <v/>
      </c>
      <c r="F19" s="38">
        <f>COUNTIF('Crop Calendar'!I2:I11,"P")</f>
        <v/>
      </c>
      <c r="G19" s="38">
        <f>COUNTIF('Crop Calendar'!I2:I11,"H")</f>
        <v/>
      </c>
    </row>
    <row r="20">
      <c r="D20" s="38" t="inlineStr">
        <is>
          <t>Aug</t>
        </is>
      </c>
      <c r="E20" s="38">
        <f>COUNTIF('Crop Calendar'!J2:J11,"S")</f>
        <v/>
      </c>
      <c r="F20" s="38">
        <f>COUNTIF('Crop Calendar'!J2:J11,"P")</f>
        <v/>
      </c>
      <c r="G20" s="38">
        <f>COUNTIF('Crop Calendar'!J2:J11,"H")</f>
        <v/>
      </c>
    </row>
    <row r="21">
      <c r="D21" s="38" t="inlineStr">
        <is>
          <t>Sep</t>
        </is>
      </c>
      <c r="E21" s="38">
        <f>COUNTIF('Crop Calendar'!K2:K11,"S")</f>
        <v/>
      </c>
      <c r="F21" s="38">
        <f>COUNTIF('Crop Calendar'!K2:K11,"P")</f>
        <v/>
      </c>
      <c r="G21" s="38">
        <f>COUNTIF('Crop Calendar'!K2:K11,"H")</f>
        <v/>
      </c>
    </row>
    <row r="22">
      <c r="D22" s="38" t="inlineStr">
        <is>
          <t>Oct</t>
        </is>
      </c>
      <c r="E22" s="38">
        <f>COUNTIF('Crop Calendar'!L2:L11,"S")</f>
        <v/>
      </c>
      <c r="F22" s="38">
        <f>COUNTIF('Crop Calendar'!L2:L11,"P")</f>
        <v/>
      </c>
      <c r="G22" s="38">
        <f>COUNTIF('Crop Calendar'!L2:L11,"H")</f>
        <v/>
      </c>
    </row>
    <row r="23">
      <c r="D23" s="38" t="inlineStr">
        <is>
          <t>Nov</t>
        </is>
      </c>
      <c r="E23" s="38">
        <f>COUNTIF('Crop Calendar'!M2:M11,"S")</f>
        <v/>
      </c>
      <c r="F23" s="38">
        <f>COUNTIF('Crop Calendar'!M2:M11,"P")</f>
        <v/>
      </c>
      <c r="G23" s="38">
        <f>COUNTIF('Crop Calendar'!M2:M11,"H")</f>
        <v/>
      </c>
    </row>
    <row r="24">
      <c r="D24" s="38" t="inlineStr">
        <is>
          <t>Dec</t>
        </is>
      </c>
      <c r="E24" s="38">
        <f>COUNTIF('Crop Calendar'!N2:N11,"S")</f>
        <v/>
      </c>
      <c r="F24" s="38">
        <f>COUNTIF('Crop Calendar'!N2:N11,"P")</f>
        <v/>
      </c>
      <c r="G24" s="38">
        <f>COUNTIF('Crop Calendar'!N2:N11,"H")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60" customWidth="1" min="3" max="3"/>
  </cols>
  <sheetData>
    <row r="1" ht="36" customHeight="1">
      <c r="B1" s="39" t="inlineStr">
        <is>
          <t>🌱  Allotment Planting Planner — Instructions &amp; User Guide</t>
        </is>
      </c>
    </row>
    <row r="2"/>
    <row r="3" ht="20" customHeight="1">
      <c r="B3" s="40" t="inlineStr">
        <is>
          <t>OVERVIEW</t>
        </is>
      </c>
      <c r="C3" s="43" t="n"/>
    </row>
    <row r="4" ht="28" customHeight="1">
      <c r="B4" s="14" t="inlineStr">
        <is>
          <t>Purpose:</t>
        </is>
      </c>
      <c r="C4" s="8" t="inlineStr">
        <is>
          <t>This workbook helps UK allotment holders plan their growing season. Record crops, sowing and harvest dates, track status, and visualise workload across the year.</t>
        </is>
      </c>
    </row>
    <row r="5" ht="28" customHeight="1">
      <c r="B5" s="14" t="inlineStr">
        <is>
          <t>Sheets:</t>
        </is>
      </c>
      <c r="C5" s="8" t="inlineStr">
        <is>
          <t>Planting Plan | Crop Calendar | Dashboard | Instructions (this sheet)</t>
        </is>
      </c>
    </row>
    <row r="6" ht="20" customHeight="1">
      <c r="B6" s="41" t="inlineStr"/>
      <c r="C6" s="41" t="inlineStr"/>
    </row>
    <row r="7" ht="20" customHeight="1">
      <c r="B7" s="40" t="inlineStr">
        <is>
          <t>PLANTING PLAN — HOW TO USE</t>
        </is>
      </c>
      <c r="C7" s="43" t="n"/>
    </row>
    <row r="8" ht="28" customHeight="1">
      <c r="B8" s="14" t="inlineStr">
        <is>
          <t>Crop &amp; Variety:</t>
        </is>
      </c>
      <c r="C8" s="8" t="inlineStr">
        <is>
          <t>Enter the crop name and specific variety you plan to grow.</t>
        </is>
      </c>
    </row>
    <row r="9" ht="28" customHeight="1">
      <c r="B9" s="14" t="inlineStr">
        <is>
          <t>Bed/Plot:</t>
        </is>
      </c>
      <c r="C9" s="8" t="inlineStr">
        <is>
          <t>Name the bed or area: e.g. Bed A, Raised Bed 1, Polytunnel, Main Plot.</t>
        </is>
      </c>
    </row>
    <row r="10" ht="28" customHeight="1">
      <c r="B10" s="14" t="inlineStr">
        <is>
          <t>Sowing Method:</t>
        </is>
      </c>
      <c r="C10" s="8" t="inlineStr">
        <is>
          <t>Options: Direct sow, Module tray, Chit &amp; plant, Root trainer.</t>
        </is>
      </c>
    </row>
    <row r="11" ht="28" customHeight="1">
      <c r="B11" s="14" t="inlineStr">
        <is>
          <t>Sow Indoors? / Sow Outdoors?:</t>
        </is>
      </c>
      <c r="C11" s="8" t="inlineStr">
        <is>
          <t>Enter Y or N for each. Tender crops (tomatoes, courgettes) need indoor start.</t>
        </is>
      </c>
    </row>
    <row r="12" ht="28" customHeight="1">
      <c r="B12" s="14" t="inlineStr">
        <is>
          <t>Sow From / Sow To:</t>
        </is>
      </c>
      <c r="C12" s="8" t="inlineStr">
        <is>
          <t>Enter the earliest and latest sowing dates in DD/MM/YYYY format.</t>
        </is>
      </c>
    </row>
    <row r="13" ht="28" customHeight="1">
      <c r="B13" s="14" t="inlineStr">
        <is>
          <t>Plant Out From / To:</t>
        </is>
      </c>
      <c r="C13" s="8" t="inlineStr">
        <is>
          <t>For crops started indoors — enter the transplanting window dates.</t>
        </is>
      </c>
    </row>
    <row r="14" ht="28" customHeight="1">
      <c r="B14" s="14" t="inlineStr">
        <is>
          <t>Harvest From / To:</t>
        </is>
      </c>
      <c r="C14" s="8" t="inlineStr">
        <is>
          <t>Expected harvest start and end dates in DD/MM/YYYY format.</t>
        </is>
      </c>
    </row>
    <row r="15" ht="28" customHeight="1">
      <c r="B15" s="14" t="inlineStr">
        <is>
          <t>Days to Harvest:</t>
        </is>
      </c>
      <c r="C15" s="8" t="inlineStr">
        <is>
          <t>Calculated automatically from Sow From and Harvest From dates.</t>
        </is>
      </c>
    </row>
    <row r="16" ht="28" customHeight="1">
      <c r="B16" s="14" t="inlineStr">
        <is>
          <t>Est. Harvest Weeks:</t>
        </is>
      </c>
      <c r="C16" s="8" t="inlineStr">
        <is>
          <t>Auto-calculated: Days to Harvest divided by 7, rounded to nearest week.</t>
        </is>
      </c>
    </row>
    <row r="17" ht="28" customHeight="1">
      <c r="B17" s="14" t="inlineStr">
        <is>
          <t>Status:</t>
        </is>
      </c>
      <c r="C17" s="8" t="inlineStr">
        <is>
          <t>Auto-calculated: Planned / Growing / Harvesting based on today's date.</t>
        </is>
      </c>
    </row>
    <row r="18" ht="28" customHeight="1">
      <c r="B18" s="14" t="inlineStr">
        <is>
          <t>Priority:</t>
        </is>
      </c>
      <c r="C18" s="8" t="inlineStr">
        <is>
          <t>Auto-calculated: High if harvest is within 14 days OR quantity exceeds 20 plants.</t>
        </is>
      </c>
    </row>
    <row r="19" ht="28" customHeight="1">
      <c r="B19" s="14" t="inlineStr">
        <is>
          <t>Quantity:</t>
        </is>
      </c>
      <c r="C19" s="8" t="inlineStr">
        <is>
          <t>Number of plants, seeds, or modules planned. Enter as a whole number.</t>
        </is>
      </c>
    </row>
    <row r="20" ht="28" customHeight="1">
      <c r="B20" s="14" t="inlineStr">
        <is>
          <t>Spacing (cm):</t>
        </is>
      </c>
      <c r="C20" s="8" t="inlineStr">
        <is>
          <t>Recommended spacing between plants in centimetres.</t>
        </is>
      </c>
    </row>
    <row r="21" ht="28" customHeight="1">
      <c r="B21" s="14" t="inlineStr">
        <is>
          <t>Successive Sowing?:</t>
        </is>
      </c>
      <c r="C21" s="8" t="inlineStr">
        <is>
          <t>Enter Y if you plan staggered sowings across the season.</t>
        </is>
      </c>
    </row>
    <row r="22" ht="28" customHeight="1">
      <c r="B22" s="14" t="inlineStr">
        <is>
          <t>Notes:</t>
        </is>
      </c>
      <c r="C22" s="8" t="inlineStr">
        <is>
          <t>Free-text notes: e.g. 'needs netting', 'successional sowing', 'watch for slugs'.</t>
        </is>
      </c>
    </row>
    <row r="23" ht="20" customHeight="1">
      <c r="B23" s="41" t="inlineStr"/>
      <c r="C23" s="41" t="inlineStr"/>
    </row>
    <row r="24" ht="20" customHeight="1">
      <c r="B24" s="40" t="inlineStr">
        <is>
          <t>CROP CALENDAR — HOW TO USE</t>
        </is>
      </c>
      <c r="C24" s="43" t="n"/>
    </row>
    <row r="25" ht="28" customHeight="1">
      <c r="B25" s="14" t="inlineStr">
        <is>
          <t>Month Codes:</t>
        </is>
      </c>
      <c r="C25" s="8" t="inlineStr">
        <is>
          <t>S = Sowing  |  P = Planting Out  |  H = Harvest</t>
        </is>
      </c>
    </row>
    <row r="26" ht="28" customHeight="1">
      <c r="B26" s="14" t="inlineStr">
        <is>
          <t>Colour Key:</t>
        </is>
      </c>
      <c r="C26" s="8" t="inlineStr">
        <is>
          <t>Green = Sow  |  Blue = Plant Out  |  Orange = Harvest</t>
        </is>
      </c>
    </row>
    <row r="27" ht="28" customHeight="1">
      <c r="B27" s="14" t="inlineStr">
        <is>
          <t>Main Task:</t>
        </is>
      </c>
      <c r="C27" s="8" t="inlineStr">
        <is>
          <t>Auto-calculated from month codes: shows the primary activity for each crop.</t>
        </is>
      </c>
    </row>
    <row r="28" ht="28" customHeight="1">
      <c r="B28" s="14" t="inlineStr">
        <is>
          <t>Comments:</t>
        </is>
      </c>
      <c r="C28" s="8" t="inlineStr">
        <is>
          <t>Add notes about timing, successional sowing intervals, etc.</t>
        </is>
      </c>
    </row>
    <row r="29" ht="20" customHeight="1">
      <c r="B29" s="41" t="inlineStr"/>
      <c r="C29" s="41" t="inlineStr"/>
    </row>
    <row r="30" ht="20" customHeight="1">
      <c r="B30" s="40" t="inlineStr">
        <is>
          <t>DASHBOARD</t>
        </is>
      </c>
      <c r="C30" s="43" t="n"/>
    </row>
    <row r="31" ht="28" customHeight="1">
      <c r="B31" s="14" t="inlineStr">
        <is>
          <t>KPI Metrics:</t>
        </is>
      </c>
      <c r="C31" s="8" t="inlineStr">
        <is>
          <t>Automatically counted from the Planting Plan. No manual entry needed.</t>
        </is>
      </c>
    </row>
    <row r="32" ht="28" customHeight="1">
      <c r="B32" s="14" t="inlineStr">
        <is>
          <t>Charts:</t>
        </is>
      </c>
      <c r="C32" s="8" t="inlineStr">
        <is>
          <t>Bar chart shows crop status split. Line chart shows monthly task workload.</t>
        </is>
      </c>
    </row>
    <row r="33" ht="28" customHeight="1">
      <c r="B33" s="14" t="inlineStr">
        <is>
          <t>Refresh:</t>
        </is>
      </c>
      <c r="C33" s="8" t="inlineStr">
        <is>
          <t>All formulas update automatically when you edit dates or quantities.</t>
        </is>
      </c>
    </row>
    <row r="34" ht="20" customHeight="1">
      <c r="B34" s="41" t="inlineStr"/>
      <c r="C34" s="41" t="inlineStr"/>
    </row>
    <row r="35" ht="20" customHeight="1">
      <c r="B35" s="40" t="inlineStr">
        <is>
          <t>UK ALLOTMENT NOTES</t>
        </is>
      </c>
      <c r="C35" s="43" t="n"/>
    </row>
    <row r="36" ht="28" customHeight="1">
      <c r="B36" s="14" t="inlineStr">
        <is>
          <t>Date Format:</t>
        </is>
      </c>
      <c r="C36" s="8" t="inlineStr">
        <is>
          <t>Always use DD/MM/YYYY throughout this workbook (UK standard).</t>
        </is>
      </c>
    </row>
    <row r="37" ht="28" customHeight="1">
      <c r="B37" s="14" t="inlineStr">
        <is>
          <t>Frost Risk:</t>
        </is>
      </c>
      <c r="C37" s="8" t="inlineStr">
        <is>
          <t>Last frost in the South East is typically mid-April; Scotland late May. Adjust Plant Out dates for tender crops accordingly.</t>
        </is>
      </c>
    </row>
    <row r="38" ht="28" customHeight="1">
      <c r="B38" s="14" t="inlineStr">
        <is>
          <t>Growing Seasons:</t>
        </is>
      </c>
      <c r="C38" s="8" t="inlineStr">
        <is>
          <t>UK seasons: Spring (Mar–May), Summer (Jun–Aug), Autumn (Sep–Nov), Winter (Dec–Feb).</t>
        </is>
      </c>
    </row>
    <row r="39" ht="28" customHeight="1">
      <c r="B39" s="14" t="inlineStr">
        <is>
          <t>Local Conditions:</t>
        </is>
      </c>
      <c r="C39" s="8" t="inlineStr">
        <is>
          <t>Adjust dates for your region. Northern England and Scotland have shorter seasons.</t>
        </is>
      </c>
    </row>
    <row r="40" ht="28" customHeight="1">
      <c r="B40" s="14" t="inlineStr">
        <is>
          <t>Successional Sowing:</t>
        </is>
      </c>
      <c r="C40" s="8" t="inlineStr">
        <is>
          <t>For lettuce, spring onions, carrots, radishes — sow small amounts every 2–3 weeks.</t>
        </is>
      </c>
    </row>
    <row r="41" ht="28" customHeight="1">
      <c r="B41" s="14" t="inlineStr">
        <is>
          <t>Polytunnel / Greenhouse:</t>
        </is>
      </c>
      <c r="C41" s="8" t="inlineStr">
        <is>
          <t>Sowing can start 4–6 weeks earlier than outdoor dates if you have protection.</t>
        </is>
      </c>
    </row>
    <row r="42" ht="28" customHeight="1">
      <c r="B42" s="14" t="inlineStr">
        <is>
          <t>Slug &amp; Pest Control:</t>
        </is>
      </c>
      <c r="C42" s="8" t="inlineStr">
        <is>
          <t>Note vulnerable crops in the Notes column. Use copper tape, netting, or barriers.</t>
        </is>
      </c>
    </row>
    <row r="43" ht="20" customHeight="1">
      <c r="B43" s="41" t="inlineStr"/>
      <c r="C43" s="41" t="inlineStr"/>
    </row>
    <row r="44" ht="20" customHeight="1">
      <c r="B44" s="40" t="inlineStr">
        <is>
          <t>COLOUR CODING (INPUT CELLS)</t>
        </is>
      </c>
      <c r="C44" s="43" t="n"/>
    </row>
    <row r="45" ht="28" customHeight="1">
      <c r="B45" s="14" t="inlineStr">
        <is>
          <t>Yellow cells (#FFFBEB):</t>
        </is>
      </c>
      <c r="C45" s="8" t="inlineStr">
        <is>
          <t>Input cells — enter your data here. Dates, quantities, notes, Y/N answers.</t>
        </is>
      </c>
    </row>
    <row r="46" ht="28" customHeight="1">
      <c r="B46" s="14" t="inlineStr">
        <is>
          <t>Green status:</t>
        </is>
      </c>
      <c r="C46" s="8" t="inlineStr">
        <is>
          <t>Crops currently growing — all on track.</t>
        </is>
      </c>
    </row>
    <row r="47" ht="28" customHeight="1">
      <c r="B47" s="14" t="inlineStr">
        <is>
          <t>Orange status:</t>
        </is>
      </c>
      <c r="C47" s="8" t="inlineStr">
        <is>
          <t>Crops ready for harvest — check regularly.</t>
        </is>
      </c>
    </row>
    <row r="48" ht="28" customHeight="1">
      <c r="B48" s="14" t="inlineStr">
        <is>
          <t>Blue status:</t>
        </is>
      </c>
      <c r="C48" s="8" t="inlineStr">
        <is>
          <t>Crops planned — sowing window has not yet started.</t>
        </is>
      </c>
    </row>
    <row r="49" ht="28" customHeight="1">
      <c r="B49" s="14" t="inlineStr">
        <is>
          <t>Red highlight:</t>
        </is>
      </c>
      <c r="C49" s="8" t="inlineStr">
        <is>
          <t>High priority crops — harvest imminent or large quantity planned.</t>
        </is>
      </c>
    </row>
    <row r="50" ht="20" customHeight="1">
      <c r="B50" s="41" t="inlineStr"/>
      <c r="C50" s="41" t="inlineStr"/>
    </row>
    <row r="51" ht="20" customHeight="1">
      <c r="B51" s="40" t="inlineStr">
        <is>
          <t>GENERAL NOTES</t>
        </is>
      </c>
      <c r="C51" s="43" t="n"/>
    </row>
    <row r="52" ht="28" customHeight="1">
      <c r="B52" s="14" t="inlineStr">
        <is>
          <t>No Sheet Protection:</t>
        </is>
      </c>
      <c r="C52" s="8" t="inlineStr">
        <is>
          <t>All cells are editable. There is no sheet protection applied.</t>
        </is>
      </c>
    </row>
    <row r="53" ht="28" customHeight="1">
      <c r="B53" s="14" t="inlineStr">
        <is>
          <t>Formulas:</t>
        </is>
      </c>
      <c r="C53" s="8" t="inlineStr">
        <is>
          <t>Do not delete formula cells (Days to Harvest, Status, Est. Harvest Weeks, Priority).</t>
        </is>
      </c>
    </row>
    <row r="54" ht="28" customHeight="1">
      <c r="B54" s="14" t="inlineStr">
        <is>
          <t>Adding Rows:</t>
        </is>
      </c>
      <c r="C54" s="8" t="inlineStr">
        <is>
          <t>To add more crops, copy an existing data row and paste below the last entry.</t>
        </is>
      </c>
    </row>
    <row r="55" ht="28" customHeight="1">
      <c r="B55" s="14" t="inlineStr">
        <is>
          <t>Support:</t>
        </is>
      </c>
      <c r="C55" s="8" t="inlineStr">
        <is>
          <t>Template produced for UK allotment planning — adjust freely to suit your plot.</t>
        </is>
      </c>
    </row>
  </sheetData>
  <mergeCells count="8">
    <mergeCell ref="B1:C1"/>
    <mergeCell ref="B3:C3"/>
    <mergeCell ref="B7:C7"/>
    <mergeCell ref="B24:C24"/>
    <mergeCell ref="B30:C30"/>
    <mergeCell ref="B35:C35"/>
    <mergeCell ref="B44:C44"/>
    <mergeCell ref="B51:C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2026-06-22T06:21:50Z</dcterms:created>
  <dcterms:modified xmlns:dcterms="http://purl.org/dc/terms/" xmlns:xsi="http://www.w3.org/2001/XMLSchema-instance" xsi:type="dcterms:W3CDTF">2026-06-22T06:21:50Z</dcterms:modified>
</cp:coreProperties>
</file>