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Cash Flow Forecast" sheetId="2" state="visible" r:id="rId2"/>
    <sheet xmlns:r="http://schemas.openxmlformats.org/officeDocument/2006/relationships" name="Summary Dashboard" sheetId="3" state="visible" r:id="rId3"/>
    <sheet xmlns:r="http://schemas.openxmlformats.org/officeDocument/2006/relationships" name="Transactions and Assumptions" sheetId="4" state="visible" r:id="rId4"/>
  </sheets>
  <definedNames/>
  <calcPr calcId="124519" fullCalcOnLoad="1"/>
</workbook>
</file>

<file path=xl/styles.xml><?xml version="1.0" encoding="utf-8"?>
<styleSheet xmlns="http://schemas.openxmlformats.org/spreadsheetml/2006/main">
  <numFmts count="2">
    <numFmt numFmtId="164" formatCode="DD/MM/YYYY"/>
    <numFmt numFmtId="165" formatCode="£#,##0.00"/>
  </numFmts>
  <fonts count="7">
    <font>
      <name val="Calibri"/>
      <family val="2"/>
      <color theme="1"/>
      <sz val="11"/>
      <scheme val="minor"/>
    </font>
    <font>
      <name val="Calibri"/>
      <b val="1"/>
      <color rgb="001E293B"/>
      <sz val="14"/>
    </font>
    <font>
      <name val="Calibri"/>
      <b val="1"/>
      <color rgb="00FFFFFF"/>
      <sz val="14"/>
    </font>
    <font>
      <name val="Calibri"/>
      <b val="1"/>
      <color rgb="00FFFFFF"/>
      <sz val="10"/>
    </font>
    <font>
      <name val="Calibri"/>
      <b val="1"/>
      <sz val="10"/>
    </font>
    <font>
      <name val="Calibri"/>
      <sz val="10"/>
    </font>
    <font>
      <name val="Calibri"/>
      <b val="1"/>
      <color rgb="00FFFFFF"/>
      <sz val="11"/>
    </font>
  </fonts>
  <fills count="9">
    <fill>
      <patternFill/>
    </fill>
    <fill>
      <patternFill patternType="gray125"/>
    </fill>
    <fill>
      <patternFill patternType="solid">
        <fgColor rgb="001E293B"/>
      </patternFill>
    </fill>
    <fill>
      <patternFill patternType="solid">
        <fgColor rgb="00C8102E"/>
      </patternFill>
    </fill>
    <fill>
      <patternFill patternType="solid">
        <fgColor rgb="00FFFFFF"/>
      </patternFill>
    </fill>
    <fill>
      <patternFill patternType="solid">
        <fgColor rgb="00F8FAFC"/>
      </patternFill>
    </fill>
    <fill>
      <patternFill patternType="solid">
        <fgColor rgb="00FFFBEB"/>
      </patternFill>
    </fill>
    <fill>
      <patternFill patternType="solid">
        <fgColor rgb="00EFF6FF"/>
      </patternFill>
    </fill>
    <fill>
      <patternFill patternType="solid">
        <fgColor rgb="00F0F9FF"/>
      </patternFill>
    </fill>
  </fills>
  <borders count="6">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
      <left/>
      <right/>
      <top style="thin">
        <color rgb="00D1D5DB"/>
      </top>
      <bottom style="thin">
        <color rgb="00D1D5DB"/>
      </bottom>
      <diagonal/>
    </border>
  </borders>
  <cellStyleXfs count="1">
    <xf numFmtId="0" fontId="0" fillId="0" borderId="0"/>
  </cellStyleXfs>
  <cellXfs count="44">
    <xf numFmtId="0" fontId="0" fillId="0" borderId="0" pivotButton="0" quotePrefix="0" xfId="0"/>
    <xf numFmtId="0" fontId="2" fillId="2" borderId="1" applyAlignment="1" pivotButton="0" quotePrefix="0" xfId="0">
      <alignment horizontal="center" vertical="center"/>
    </xf>
    <xf numFmtId="0" fontId="3" fillId="3" borderId="1" applyAlignment="1" pivotButton="0" quotePrefix="0" xfId="0">
      <alignment horizontal="left" vertical="center"/>
    </xf>
    <xf numFmtId="0" fontId="0" fillId="3" borderId="1" pivotButton="0" quotePrefix="0" xfId="0"/>
    <xf numFmtId="0" fontId="4" fillId="4" borderId="1" applyAlignment="1" pivotButton="0" quotePrefix="0" xfId="0">
      <alignment horizontal="left" vertical="center"/>
    </xf>
    <xf numFmtId="0" fontId="5" fillId="4" borderId="1" applyAlignment="1" pivotButton="0" quotePrefix="0" xfId="0">
      <alignment horizontal="left" vertical="center" wrapText="1"/>
    </xf>
    <xf numFmtId="0" fontId="4" fillId="5" borderId="1" applyAlignment="1" pivotButton="0" quotePrefix="0" xfId="0">
      <alignment horizontal="left" vertical="center"/>
    </xf>
    <xf numFmtId="0" fontId="5" fillId="5" borderId="1" applyAlignment="1" pivotButton="0" quotePrefix="0" xfId="0">
      <alignment horizontal="left" vertical="center" wrapText="1"/>
    </xf>
    <xf numFmtId="0" fontId="6" fillId="2" borderId="1" applyAlignment="1" pivotButton="0" quotePrefix="0" xfId="0">
      <alignment horizontal="center" vertical="center" wrapText="1"/>
    </xf>
    <xf numFmtId="164" fontId="5" fillId="0" borderId="1" pivotButton="0" quotePrefix="0" xfId="0"/>
    <xf numFmtId="0" fontId="5" fillId="0" borderId="1" pivotButton="0" quotePrefix="0" xfId="0"/>
    <xf numFmtId="165" fontId="5" fillId="6" borderId="1" pivotButton="0" quotePrefix="0" xfId="0"/>
    <xf numFmtId="165" fontId="5" fillId="5" borderId="1" pivotButton="0" quotePrefix="0" xfId="0"/>
    <xf numFmtId="0" fontId="5" fillId="5" borderId="1" applyAlignment="1" pivotButton="0" quotePrefix="0" xfId="0">
      <alignment horizontal="center" vertical="center"/>
    </xf>
    <xf numFmtId="165" fontId="5" fillId="7" borderId="1" pivotButton="0" quotePrefix="0" xfId="0"/>
    <xf numFmtId="165" fontId="5" fillId="4" borderId="1" pivotButton="0" quotePrefix="0" xfId="0"/>
    <xf numFmtId="0" fontId="5" fillId="4" borderId="1" applyAlignment="1" pivotButton="0" quotePrefix="0" xfId="0">
      <alignment horizontal="center" vertical="center"/>
    </xf>
    <xf numFmtId="0" fontId="0" fillId="2" borderId="1" pivotButton="0" quotePrefix="0" xfId="0"/>
    <xf numFmtId="0" fontId="3" fillId="2" borderId="1" applyAlignment="1" pivotButton="0" quotePrefix="0" xfId="0">
      <alignment horizontal="center" vertical="center"/>
    </xf>
    <xf numFmtId="165" fontId="3" fillId="2" borderId="1" applyAlignment="1" pivotButton="0" quotePrefix="0" xfId="0">
      <alignment horizontal="right" vertical="center"/>
    </xf>
    <xf numFmtId="0" fontId="6" fillId="3" borderId="1" applyAlignment="1" pivotButton="0" quotePrefix="0" xfId="0">
      <alignment horizontal="center" vertical="center"/>
    </xf>
    <xf numFmtId="165" fontId="5" fillId="4" borderId="1" applyAlignment="1" pivotButton="0" quotePrefix="0" xfId="0">
      <alignment horizontal="right" vertical="center"/>
    </xf>
    <xf numFmtId="0" fontId="0" fillId="4" borderId="1" pivotButton="0" quotePrefix="0" xfId="0"/>
    <xf numFmtId="0" fontId="4" fillId="8" borderId="1" applyAlignment="1" pivotButton="0" quotePrefix="0" xfId="0">
      <alignment horizontal="left" vertical="center"/>
    </xf>
    <xf numFmtId="165" fontId="5" fillId="8" borderId="1" applyAlignment="1" pivotButton="0" quotePrefix="0" xfId="0">
      <alignment horizontal="right" vertical="center"/>
    </xf>
    <xf numFmtId="0" fontId="0" fillId="8" borderId="1" pivotButton="0" quotePrefix="0" xfId="0"/>
    <xf numFmtId="0" fontId="4" fillId="4" borderId="1" applyAlignment="1" pivotButton="0" quotePrefix="0" xfId="0">
      <alignment horizontal="right" vertical="center"/>
    </xf>
    <xf numFmtId="0" fontId="4" fillId="8" borderId="1" applyAlignment="1" pivotButton="0" quotePrefix="0" xfId="0">
      <alignment horizontal="right" vertical="center"/>
    </xf>
    <xf numFmtId="0" fontId="6" fillId="2" borderId="1" applyAlignment="1" pivotButton="0" quotePrefix="0" xfId="0">
      <alignment horizontal="center" vertical="center"/>
    </xf>
    <xf numFmtId="0" fontId="5" fillId="4" borderId="1" applyAlignment="1" pivotButton="0" quotePrefix="0" xfId="0">
      <alignment horizontal="left" vertical="center"/>
    </xf>
    <xf numFmtId="9" fontId="5" fillId="6" borderId="1" pivotButton="0" quotePrefix="0" xfId="0"/>
    <xf numFmtId="0" fontId="5" fillId="5" borderId="1" applyAlignment="1" pivotButton="0" quotePrefix="0" xfId="0">
      <alignment horizontal="left" vertical="center"/>
    </xf>
    <xf numFmtId="0" fontId="3" fillId="3" borderId="1" pivotButton="0" quotePrefix="0" xfId="0"/>
    <xf numFmtId="0" fontId="5" fillId="8" borderId="1" applyAlignment="1" pivotButton="0" quotePrefix="0" xfId="0">
      <alignment horizontal="right" vertical="center"/>
    </xf>
    <xf numFmtId="0" fontId="0" fillId="0" borderId="4" pivotButton="0" quotePrefix="0" xfId="0"/>
    <xf numFmtId="164" fontId="5" fillId="0" borderId="1" pivotButton="0" quotePrefix="0" xfId="0"/>
    <xf numFmtId="165" fontId="5" fillId="6" borderId="1" pivotButton="0" quotePrefix="0" xfId="0"/>
    <xf numFmtId="165" fontId="5" fillId="5" borderId="1" pivotButton="0" quotePrefix="0" xfId="0"/>
    <xf numFmtId="165" fontId="5" fillId="7" borderId="1" pivotButton="0" quotePrefix="0" xfId="0"/>
    <xf numFmtId="165" fontId="5" fillId="4" borderId="1" pivotButton="0" quotePrefix="0" xfId="0"/>
    <xf numFmtId="165" fontId="3" fillId="2" borderId="1" applyAlignment="1" pivotButton="0" quotePrefix="0" xfId="0">
      <alignment horizontal="right" vertical="center"/>
    </xf>
    <xf numFmtId="0" fontId="0" fillId="0" borderId="5" pivotButton="0" quotePrefix="0" xfId="0"/>
    <xf numFmtId="165" fontId="5" fillId="4" borderId="1" applyAlignment="1" pivotButton="0" quotePrefix="0" xfId="0">
      <alignment horizontal="right" vertical="center"/>
    </xf>
    <xf numFmtId="165" fontId="5" fillId="8" borderId="1" applyAlignment="1" pivotButton="0" quotePrefix="0" xfId="0">
      <alignment horizontal="right" vertical="center"/>
    </xf>
  </cellXfs>
  <cellStyles count="1">
    <cellStyle name="Normal" xfId="0" builtinId="0" hidden="0"/>
  </cellStyles>
  <dxfs count="2">
    <dxf>
      <font>
        <name val="Calibri"/>
        <b val="1"/>
        <color rgb="00DC2626"/>
        <sz val="10"/>
      </font>
      <fill>
        <patternFill patternType="solid">
          <fgColor rgb="00FEE2E2"/>
        </patternFill>
      </fill>
    </dxf>
    <dxf>
      <font>
        <name val="Calibri"/>
        <color rgb="0016A34A"/>
        <sz val="10"/>
      </font>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Closing Balance Over Time</a:t>
            </a:r>
          </a:p>
        </rich>
      </tx>
    </title>
    <plotArea>
      <lineChart>
        <grouping val="standard"/>
        <ser>
          <idx val="0"/>
          <order val="0"/>
          <tx>
            <strRef>
              <f>'Summary Dashboard'!E14</f>
            </strRef>
          </tx>
          <spPr>
            <a:ln xmlns:a="http://schemas.openxmlformats.org/drawingml/2006/main" w="20000">
              <a:solidFill>
                <a:srgbClr val="1E293B"/>
              </a:solidFill>
              <a:prstDash val="solid"/>
            </a:ln>
          </spPr>
          <marker>
            <symbol val="circle"/>
            <size val="6"/>
            <spPr>
              <a:ln xmlns:a="http://schemas.openxmlformats.org/drawingml/2006/main">
                <a:prstDash val="solid"/>
              </a:ln>
            </spPr>
          </marker>
          <cat>
            <numRef>
              <f>'Summary Dashboard'!$A$15:$A$24</f>
            </numRef>
          </cat>
          <val>
            <numRef>
              <f>'Summary Dashboard'!$E$15:$E$24</f>
            </numRef>
          </val>
        </ser>
        <axId val="10"/>
        <axId val="100"/>
      </lineChart>
      <catAx>
        <axId val="10"/>
        <scaling>
          <orientation val="minMax"/>
        </scaling>
        <axPos val="l"/>
        <title>
          <tx>
            <rich>
              <a:bodyPr xmlns:a="http://schemas.openxmlformats.org/drawingml/2006/main"/>
              <a:p xmlns:a="http://schemas.openxmlformats.org/drawingml/2006/main">
                <a:pPr>
                  <a:defRPr/>
                </a:pPr>
                <a:r>
                  <a:t>Period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Balance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Cash In vs Cash Out by Period</a:t>
            </a:r>
          </a:p>
        </rich>
      </tx>
    </title>
    <plotArea>
      <barChart>
        <barDir val="col"/>
        <grouping val="clustered"/>
        <ser>
          <idx val="0"/>
          <order val="0"/>
          <tx>
            <strRef>
              <f>'Summary Dashboard'!B14</f>
            </strRef>
          </tx>
          <spPr>
            <a:solidFill xmlns:a="http://schemas.openxmlformats.org/drawingml/2006/main">
              <a:srgbClr val="16A34A"/>
            </a:solidFill>
            <a:ln xmlns:a="http://schemas.openxmlformats.org/drawingml/2006/main">
              <a:prstDash val="solid"/>
            </a:ln>
          </spPr>
          <cat>
            <numRef>
              <f>'Summary Dashboard'!$A$15:$A$24</f>
            </numRef>
          </cat>
          <val>
            <numRef>
              <f>'Summary Dashboard'!$B$15:$B$24</f>
            </numRef>
          </val>
        </ser>
        <ser>
          <idx val="1"/>
          <order val="1"/>
          <tx>
            <strRef>
              <f>'Summary Dashboard'!C14</f>
            </strRef>
          </tx>
          <spPr>
            <a:solidFill xmlns:a="http://schemas.openxmlformats.org/drawingml/2006/main">
              <a:srgbClr val="DC2626"/>
            </a:solidFill>
            <a:ln xmlns:a="http://schemas.openxmlformats.org/drawingml/2006/main">
              <a:prstDash val="solid"/>
            </a:ln>
          </spPr>
          <cat>
            <numRef>
              <f>'Summary Dashboard'!$A$15:$A$24</f>
            </numRef>
          </cat>
          <val>
            <numRef>
              <f>'Summary Dashboard'!$C$15:$C$24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Period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Amount (£)</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0</col>
      <colOff>0</colOff>
      <row>25</row>
      <rowOff>0</rowOff>
    </from>
    <ext cx="6480000" cy="396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3</col>
      <colOff>0</colOff>
      <row>25</row>
      <rowOff>0</rowOff>
    </from>
    <ext cx="6480000" cy="396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B29"/>
  <sheetViews>
    <sheetView workbookViewId="0">
      <selection activeCell="A1" sqref="A1"/>
    </sheetView>
  </sheetViews>
  <sheetFormatPr baseColWidth="8" defaultRowHeight="15"/>
  <cols>
    <col width="28" customWidth="1" min="1" max="1"/>
    <col width="60" customWidth="1" min="2" max="2"/>
  </cols>
  <sheetData>
    <row r="1" ht="30" customHeight="1">
      <c r="A1" s="1" t="inlineStr">
        <is>
          <t>Cash Flow Forecast – User Instructions</t>
        </is>
      </c>
      <c r="B1" s="34" t="n"/>
    </row>
    <row r="2" ht="50" customHeight="1">
      <c r="A2" s="2" t="inlineStr">
        <is>
          <t>WORKBOOK PURPOSE</t>
        </is>
      </c>
      <c r="B2" s="3" t="n"/>
    </row>
    <row r="3" ht="18" customHeight="1">
      <c r="A3" s="4" t="inlineStr">
        <is>
          <t>Purpose:</t>
        </is>
      </c>
      <c r="B3" s="5" t="inlineStr">
        <is>
          <t>This workbook provides a rolling cash flow forecast template for UK SMEs and sole traders. Enter your expected cash inflows and outflows to project your bank balance over the forecast period.</t>
        </is>
      </c>
    </row>
    <row r="4" ht="50" customHeight="1">
      <c r="A4" s="6" t="inlineStr">
        <is>
          <t>How to use:</t>
        </is>
      </c>
      <c r="B4" s="7" t="inlineStr">
        <is>
          <t>1. Start on the 'Cash Flow Forecast' sheet.
2. Enter your opening bank balance in cell C2.
3. Fill in the yellow (input) cells with your expected receipts and payments for each period.
4. Review the Summary Dashboard sheet for an at-a-glance view of key metrics.
5. Use the Transactions and Assumptions sheet to record standing assumptions and VAT calculations.</t>
        </is>
      </c>
    </row>
    <row r="5" ht="50" customHeight="1">
      <c r="A5" s="4" t="inlineStr"/>
      <c r="B5" s="5" t="inlineStr"/>
    </row>
    <row r="6" ht="50" customHeight="1">
      <c r="A6" s="2" t="inlineStr">
        <is>
          <t>COLOUR KEY</t>
        </is>
      </c>
      <c r="B6" s="3" t="n"/>
    </row>
    <row r="7" ht="18" customHeight="1">
      <c r="A7" s="4" t="inlineStr">
        <is>
          <t>Pale Yellow (input cells):</t>
        </is>
      </c>
      <c r="B7" s="5" t="inlineStr">
        <is>
          <t>Enter your own data here – these cells accept manual input.</t>
        </is>
      </c>
    </row>
    <row r="8" ht="18" customHeight="1">
      <c r="A8" s="6" t="inlineStr">
        <is>
          <t>White / light blue (calculated):</t>
        </is>
      </c>
      <c r="B8" s="7" t="inlineStr">
        <is>
          <t>These cells contain formulas – do not overwrite.</t>
        </is>
      </c>
    </row>
    <row r="9" ht="18" customHeight="1">
      <c r="A9" s="4" t="inlineStr">
        <is>
          <t>Green text / fill:</t>
        </is>
      </c>
      <c r="B9" s="5" t="inlineStr">
        <is>
          <t>Positive closing balance – forecast is healthy.</t>
        </is>
      </c>
    </row>
    <row r="10" ht="18" customHeight="1">
      <c r="A10" s="6" t="inlineStr">
        <is>
          <t>Red text / fill:</t>
        </is>
      </c>
      <c r="B10" s="7" t="inlineStr">
        <is>
          <t>Negative closing balance or shortfall – action required.</t>
        </is>
      </c>
    </row>
    <row r="11" ht="50" customHeight="1">
      <c r="A11" s="4" t="inlineStr"/>
      <c r="B11" s="5" t="inlineStr"/>
    </row>
    <row r="12" ht="50" customHeight="1">
      <c r="A12" s="2" t="inlineStr">
        <is>
          <t>UK FORMATTING NOTES</t>
        </is>
      </c>
      <c r="B12" s="3" t="n"/>
    </row>
    <row r="13" ht="18" customHeight="1">
      <c r="A13" s="4" t="inlineStr">
        <is>
          <t>Date format:</t>
        </is>
      </c>
      <c r="B13" s="5" t="inlineStr">
        <is>
          <t>All dates use DD/MM/YYYY in line with UK convention.</t>
        </is>
      </c>
    </row>
    <row r="14" ht="18" customHeight="1">
      <c r="A14" s="6" t="inlineStr">
        <is>
          <t>Currency:</t>
        </is>
      </c>
      <c r="B14" s="7" t="inlineStr">
        <is>
          <t>All values are in British Pounds Sterling (£). Separate pence with a full stop (e.g. £1,234.56).</t>
        </is>
      </c>
    </row>
    <row r="15" ht="18" customHeight="1">
      <c r="A15" s="4" t="inlineStr">
        <is>
          <t>VAT:</t>
        </is>
      </c>
      <c r="B15" s="5" t="inlineStr">
        <is>
          <t>Standard UK VAT rate is 20%. If tracking cash flow gross, include VAT in receipts and payments. VAT is typically due quarterly to HMRC.</t>
        </is>
      </c>
    </row>
    <row r="16" ht="18" customHeight="1">
      <c r="A16" s="6" t="inlineStr">
        <is>
          <t>Review frequency:</t>
        </is>
      </c>
      <c r="B16" s="7" t="inlineStr">
        <is>
          <t>This forecast should be reviewed at least monthly, or weekly for businesses with tighter cash positions.</t>
        </is>
      </c>
    </row>
    <row r="17" ht="50" customHeight="1">
      <c r="A17" s="4" t="inlineStr"/>
      <c r="B17" s="5" t="inlineStr"/>
    </row>
    <row r="18" ht="50" customHeight="1">
      <c r="A18" s="2" t="inlineStr">
        <is>
          <t>KEY ASSUMPTIONS</t>
        </is>
      </c>
      <c r="B18" s="3" t="n"/>
    </row>
    <row r="19" ht="18" customHeight="1">
      <c r="A19" s="4" t="inlineStr">
        <is>
          <t>Tax year:</t>
        </is>
      </c>
      <c r="B19" s="5" t="inlineStr">
        <is>
          <t>The UK tax year runs from 6 April to 5 April the following year.</t>
        </is>
      </c>
    </row>
    <row r="20" ht="18" customHeight="1">
      <c r="A20" s="6" t="inlineStr">
        <is>
          <t>VAT standard rate:</t>
        </is>
      </c>
      <c r="B20" s="7" t="inlineStr">
        <is>
          <t>20% – confirm your VAT registration status and scheme (standard, flat rate, cash accounting).</t>
        </is>
      </c>
    </row>
    <row r="21" ht="18" customHeight="1">
      <c r="A21" s="4" t="inlineStr">
        <is>
          <t>Corporation Tax:</t>
        </is>
      </c>
      <c r="B21" s="5" t="inlineStr">
        <is>
          <t>Due 9 months and 1 day after your accounting year end (small companies). Ensure you budget accordingly.</t>
        </is>
      </c>
    </row>
    <row r="22" ht="18" customHeight="1">
      <c r="A22" s="6" t="inlineStr">
        <is>
          <t>PAYE / NI:</t>
        </is>
      </c>
      <c r="B22" s="7" t="inlineStr">
        <is>
          <t>Employer PAYE and NI payments are due to HMRC by the 19th of each month (22nd if paying electronically).</t>
        </is>
      </c>
    </row>
    <row r="23" ht="18" customHeight="1">
      <c r="A23" s="4" t="inlineStr">
        <is>
          <t>Bank reconciliation:</t>
        </is>
      </c>
      <c r="B23" s="5" t="inlineStr">
        <is>
          <t>This forecast should be reconciled to your actual bank balance at least monthly to identify variances.</t>
        </is>
      </c>
    </row>
    <row r="24" ht="50" customHeight="1">
      <c r="A24" s="6" t="inlineStr"/>
      <c r="B24" s="7" t="inlineStr"/>
    </row>
    <row r="25" ht="50" customHeight="1">
      <c r="A25" s="2" t="inlineStr">
        <is>
          <t>SHEETS IN THIS WORKBOOK</t>
        </is>
      </c>
      <c r="B25" s="3" t="n"/>
    </row>
    <row r="26" ht="18" customHeight="1">
      <c r="A26" s="6" t="inlineStr">
        <is>
          <t>1. Instructions:</t>
        </is>
      </c>
      <c r="B26" s="7" t="inlineStr">
        <is>
          <t>This sheet – guidance notes for completing the workbook.</t>
        </is>
      </c>
    </row>
    <row r="27" ht="18" customHeight="1">
      <c r="A27" s="4" t="inlineStr">
        <is>
          <t>2. Cash Flow Forecast:</t>
        </is>
      </c>
      <c r="B27" s="5" t="inlineStr">
        <is>
          <t>Main data entry sheet. Enter dates, receipts and payments for each forecast period.</t>
        </is>
      </c>
    </row>
    <row r="28" ht="18" customHeight="1">
      <c r="A28" s="6" t="inlineStr">
        <is>
          <t>3. Summary Dashboard:</t>
        </is>
      </c>
      <c r="B28" s="7" t="inlineStr">
        <is>
          <t>Automated KPI summary and charts. No data entry required.</t>
        </is>
      </c>
    </row>
    <row r="29" ht="18" customHeight="1">
      <c r="A29" s="4" t="inlineStr">
        <is>
          <t>4. Transactions and Assumptions:</t>
        </is>
      </c>
      <c r="B29" s="5" t="inlineStr">
        <is>
          <t>Reference table of recurring items, VAT calculations and forecast assumptions.</t>
        </is>
      </c>
    </row>
  </sheetData>
  <mergeCells count="1">
    <mergeCell ref="A1:B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O13"/>
  <sheetViews>
    <sheetView workbookViewId="0">
      <pane ySplit="1" topLeftCell="A2" activePane="bottomLeft" state="frozen"/>
      <selection pane="bottomLeft" activeCell="A1" sqref="A1"/>
    </sheetView>
  </sheetViews>
  <sheetFormatPr baseColWidth="8" defaultRowHeight="15"/>
  <cols>
    <col width="14" customWidth="1" min="1" max="1"/>
    <col width="16" customWidth="1" min="2" max="2"/>
    <col width="20" customWidth="1" min="3" max="3"/>
    <col width="22" customWidth="1" min="4" max="4"/>
    <col width="20" customWidth="1" min="5" max="5"/>
    <col width="16" customWidth="1" min="6" max="6"/>
    <col width="20" customWidth="1" min="7" max="7"/>
    <col width="18" customWidth="1" min="8" max="8"/>
    <col width="22" customWidth="1" min="9" max="9"/>
    <col width="24" customWidth="1" min="10" max="10"/>
    <col width="22" customWidth="1" min="11" max="11"/>
    <col width="16" customWidth="1" min="12" max="12"/>
    <col width="16" customWidth="1" min="13" max="13"/>
    <col width="18" customWidth="1" min="14" max="14"/>
    <col width="16" customWidth="1" min="15" max="15"/>
  </cols>
  <sheetData>
    <row r="1" ht="32" customHeight="1">
      <c r="A1" s="8" t="inlineStr">
        <is>
          <t>Date</t>
        </is>
      </c>
      <c r="B1" s="8" t="inlineStr">
        <is>
          <t>Week / Month</t>
        </is>
      </c>
      <c r="C1" s="8" t="inlineStr">
        <is>
          <t>Opening Balance (£)</t>
        </is>
      </c>
      <c r="D1" s="8" t="inlineStr">
        <is>
          <t>Cash In – Sales Receipts</t>
        </is>
      </c>
      <c r="E1" s="8" t="inlineStr">
        <is>
          <t>Cash In – Other Income</t>
        </is>
      </c>
      <c r="F1" s="8" t="inlineStr">
        <is>
          <t>Total Cash In</t>
        </is>
      </c>
      <c r="G1" s="8" t="inlineStr">
        <is>
          <t>Cash Out – Suppliers</t>
        </is>
      </c>
      <c r="H1" s="8" t="inlineStr">
        <is>
          <t>Cash Out – Payroll</t>
        </is>
      </c>
      <c r="I1" s="8" t="inlineStr">
        <is>
          <t>Cash Out – Rent &amp; Utilities</t>
        </is>
      </c>
      <c r="J1" s="8" t="inlineStr">
        <is>
          <t>Cash Out – Tax / VAT / HMRC</t>
        </is>
      </c>
      <c r="K1" s="8" t="inlineStr">
        <is>
          <t>Cash Out – Other Expenses</t>
        </is>
      </c>
      <c r="L1" s="8" t="inlineStr">
        <is>
          <t>Total Cash Out</t>
        </is>
      </c>
      <c r="M1" s="8" t="inlineStr">
        <is>
          <t>Net Cash Flow</t>
        </is>
      </c>
      <c r="N1" s="8" t="inlineStr">
        <is>
          <t>Closing Balance</t>
        </is>
      </c>
      <c r="O1" s="8" t="inlineStr">
        <is>
          <t>Forecast Status</t>
        </is>
      </c>
    </row>
    <row r="2">
      <c r="A2" s="35" t="n">
        <v>46023</v>
      </c>
      <c r="B2" s="10" t="inlineStr">
        <is>
          <t>Jan-26</t>
        </is>
      </c>
      <c r="C2" s="36" t="n">
        <v>15000</v>
      </c>
      <c r="D2" s="36" t="n">
        <v>28500</v>
      </c>
      <c r="E2" s="36" t="n">
        <v>1200</v>
      </c>
      <c r="F2" s="37">
        <f>SUM(D2,E2)</f>
        <v/>
      </c>
      <c r="G2" s="36" t="n">
        <v>9800</v>
      </c>
      <c r="H2" s="36" t="n">
        <v>6500</v>
      </c>
      <c r="I2" s="36" t="n">
        <v>2100</v>
      </c>
      <c r="J2" s="36" t="n">
        <v>1850</v>
      </c>
      <c r="K2" s="36" t="n">
        <v>450</v>
      </c>
      <c r="L2" s="37">
        <f>SUM(G2,H2,I2,J2,K2)</f>
        <v/>
      </c>
      <c r="M2" s="37">
        <f>F2-L2</f>
        <v/>
      </c>
      <c r="N2" s="37">
        <f>C2+M2</f>
        <v/>
      </c>
      <c r="O2" s="13">
        <f>IF(N2&lt;0,"Shortfall","Healthy")</f>
        <v/>
      </c>
    </row>
    <row r="3">
      <c r="A3" s="35" t="n">
        <v>46054</v>
      </c>
      <c r="B3" s="10" t="inlineStr">
        <is>
          <t>Feb-26</t>
        </is>
      </c>
      <c r="C3" s="38">
        <f>N2</f>
        <v/>
      </c>
      <c r="D3" s="36" t="n">
        <v>31200</v>
      </c>
      <c r="E3" s="36" t="n">
        <v>800</v>
      </c>
      <c r="F3" s="39">
        <f>SUM(D3,E3)</f>
        <v/>
      </c>
      <c r="G3" s="36" t="n">
        <v>10200</v>
      </c>
      <c r="H3" s="36" t="n">
        <v>6500</v>
      </c>
      <c r="I3" s="36" t="n">
        <v>2100</v>
      </c>
      <c r="J3" s="36" t="n">
        <v>950</v>
      </c>
      <c r="K3" s="36" t="n">
        <v>380</v>
      </c>
      <c r="L3" s="39">
        <f>SUM(G3,H3,I3,J3,K3)</f>
        <v/>
      </c>
      <c r="M3" s="39">
        <f>F3-L3</f>
        <v/>
      </c>
      <c r="N3" s="39">
        <f>C3+M3</f>
        <v/>
      </c>
      <c r="O3" s="16">
        <f>IF(N3&lt;0,"Shortfall","Healthy")</f>
        <v/>
      </c>
    </row>
    <row r="4">
      <c r="A4" s="35" t="n">
        <v>46082</v>
      </c>
      <c r="B4" s="10" t="inlineStr">
        <is>
          <t>Mar-26</t>
        </is>
      </c>
      <c r="C4" s="38">
        <f>N3</f>
        <v/>
      </c>
      <c r="D4" s="36" t="n">
        <v>27400</v>
      </c>
      <c r="E4" s="36" t="n">
        <v>1500</v>
      </c>
      <c r="F4" s="37">
        <f>SUM(D4,E4)</f>
        <v/>
      </c>
      <c r="G4" s="36" t="n">
        <v>9500</v>
      </c>
      <c r="H4" s="36" t="n">
        <v>6500</v>
      </c>
      <c r="I4" s="36" t="n">
        <v>2100</v>
      </c>
      <c r="J4" s="36" t="n">
        <v>1750</v>
      </c>
      <c r="K4" s="36" t="n">
        <v>520</v>
      </c>
      <c r="L4" s="37">
        <f>SUM(G4,H4,I4,J4,K4)</f>
        <v/>
      </c>
      <c r="M4" s="37">
        <f>F4-L4</f>
        <v/>
      </c>
      <c r="N4" s="37">
        <f>C4+M4</f>
        <v/>
      </c>
      <c r="O4" s="13">
        <f>IF(N4&lt;0,"Shortfall","Healthy")</f>
        <v/>
      </c>
    </row>
    <row r="5">
      <c r="A5" s="35" t="n">
        <v>46113</v>
      </c>
      <c r="B5" s="10" t="inlineStr">
        <is>
          <t>Apr-26</t>
        </is>
      </c>
      <c r="C5" s="38">
        <f>N4</f>
        <v/>
      </c>
      <c r="D5" s="36" t="n">
        <v>33600</v>
      </c>
      <c r="E5" s="36" t="n">
        <v>600</v>
      </c>
      <c r="F5" s="39">
        <f>SUM(D5,E5)</f>
        <v/>
      </c>
      <c r="G5" s="36" t="n">
        <v>10800</v>
      </c>
      <c r="H5" s="36" t="n">
        <v>6500</v>
      </c>
      <c r="I5" s="36" t="n">
        <v>2100</v>
      </c>
      <c r="J5" s="36" t="n">
        <v>3200</v>
      </c>
      <c r="K5" s="36" t="n">
        <v>290</v>
      </c>
      <c r="L5" s="39">
        <f>SUM(G5,H5,I5,J5,K5)</f>
        <v/>
      </c>
      <c r="M5" s="39">
        <f>F5-L5</f>
        <v/>
      </c>
      <c r="N5" s="39">
        <f>C5+M5</f>
        <v/>
      </c>
      <c r="O5" s="16">
        <f>IF(N5&lt;0,"Shortfall","Healthy")</f>
        <v/>
      </c>
    </row>
    <row r="6">
      <c r="A6" s="35" t="n">
        <v>46143</v>
      </c>
      <c r="B6" s="10" t="inlineStr">
        <is>
          <t>May-26</t>
        </is>
      </c>
      <c r="C6" s="38">
        <f>N5</f>
        <v/>
      </c>
      <c r="D6" s="36" t="n">
        <v>29800</v>
      </c>
      <c r="E6" s="36" t="n">
        <v>1100</v>
      </c>
      <c r="F6" s="37">
        <f>SUM(D6,E6)</f>
        <v/>
      </c>
      <c r="G6" s="36" t="n">
        <v>11200</v>
      </c>
      <c r="H6" s="36" t="n">
        <v>6500</v>
      </c>
      <c r="I6" s="36" t="n">
        <v>2100</v>
      </c>
      <c r="J6" s="36" t="n">
        <v>850</v>
      </c>
      <c r="K6" s="36" t="n">
        <v>610</v>
      </c>
      <c r="L6" s="37">
        <f>SUM(G6,H6,I6,J6,K6)</f>
        <v/>
      </c>
      <c r="M6" s="37">
        <f>F6-L6</f>
        <v/>
      </c>
      <c r="N6" s="37">
        <f>C6+M6</f>
        <v/>
      </c>
      <c r="O6" s="13">
        <f>IF(N6&lt;0,"Shortfall","Healthy")</f>
        <v/>
      </c>
    </row>
    <row r="7">
      <c r="A7" s="35" t="n">
        <v>46174</v>
      </c>
      <c r="B7" s="10" t="inlineStr">
        <is>
          <t>Jun-26</t>
        </is>
      </c>
      <c r="C7" s="38">
        <f>N6</f>
        <v/>
      </c>
      <c r="D7" s="36" t="n">
        <v>35100</v>
      </c>
      <c r="E7" s="36" t="n">
        <v>900</v>
      </c>
      <c r="F7" s="39">
        <f>SUM(D7,E7)</f>
        <v/>
      </c>
      <c r="G7" s="36" t="n">
        <v>10500</v>
      </c>
      <c r="H7" s="36" t="n">
        <v>6500</v>
      </c>
      <c r="I7" s="36" t="n">
        <v>2100</v>
      </c>
      <c r="J7" s="36" t="n">
        <v>1950</v>
      </c>
      <c r="K7" s="36" t="n">
        <v>430</v>
      </c>
      <c r="L7" s="39">
        <f>SUM(G7,H7,I7,J7,K7)</f>
        <v/>
      </c>
      <c r="M7" s="39">
        <f>F7-L7</f>
        <v/>
      </c>
      <c r="N7" s="39">
        <f>C7+M7</f>
        <v/>
      </c>
      <c r="O7" s="16">
        <f>IF(N7&lt;0,"Shortfall","Healthy")</f>
        <v/>
      </c>
    </row>
    <row r="8">
      <c r="A8" s="35" t="n">
        <v>46204</v>
      </c>
      <c r="B8" s="10" t="inlineStr">
        <is>
          <t>Jul-26</t>
        </is>
      </c>
      <c r="C8" s="38">
        <f>N7</f>
        <v/>
      </c>
      <c r="D8" s="36" t="n">
        <v>22000</v>
      </c>
      <c r="E8" s="36" t="n">
        <v>500</v>
      </c>
      <c r="F8" s="37">
        <f>SUM(D8,E8)</f>
        <v/>
      </c>
      <c r="G8" s="36" t="n">
        <v>9800</v>
      </c>
      <c r="H8" s="36" t="n">
        <v>6500</v>
      </c>
      <c r="I8" s="36" t="n">
        <v>2100</v>
      </c>
      <c r="J8" s="36" t="n">
        <v>850</v>
      </c>
      <c r="K8" s="36" t="n">
        <v>350</v>
      </c>
      <c r="L8" s="37">
        <f>SUM(G8,H8,I8,J8,K8)</f>
        <v/>
      </c>
      <c r="M8" s="37">
        <f>F8-L8</f>
        <v/>
      </c>
      <c r="N8" s="37">
        <f>C8+M8</f>
        <v/>
      </c>
      <c r="O8" s="13">
        <f>IF(N8&lt;0,"Shortfall","Healthy")</f>
        <v/>
      </c>
    </row>
    <row r="9">
      <c r="A9" s="35" t="n">
        <v>46235</v>
      </c>
      <c r="B9" s="10" t="inlineStr">
        <is>
          <t>Aug-26</t>
        </is>
      </c>
      <c r="C9" s="38">
        <f>N8</f>
        <v/>
      </c>
      <c r="D9" s="36" t="n">
        <v>19500</v>
      </c>
      <c r="E9" s="36" t="n">
        <v>700</v>
      </c>
      <c r="F9" s="39">
        <f>SUM(D9,E9)</f>
        <v/>
      </c>
      <c r="G9" s="36" t="n">
        <v>8900</v>
      </c>
      <c r="H9" s="36" t="n">
        <v>6500</v>
      </c>
      <c r="I9" s="36" t="n">
        <v>2100</v>
      </c>
      <c r="J9" s="36" t="n">
        <v>1750</v>
      </c>
      <c r="K9" s="36" t="n">
        <v>280</v>
      </c>
      <c r="L9" s="39">
        <f>SUM(G9,H9,I9,J9,K9)</f>
        <v/>
      </c>
      <c r="M9" s="39">
        <f>F9-L9</f>
        <v/>
      </c>
      <c r="N9" s="39">
        <f>C9+M9</f>
        <v/>
      </c>
      <c r="O9" s="16">
        <f>IF(N9&lt;0,"Shortfall","Healthy")</f>
        <v/>
      </c>
    </row>
    <row r="10">
      <c r="A10" s="35" t="n">
        <v>46266</v>
      </c>
      <c r="B10" s="10" t="inlineStr">
        <is>
          <t>Sep-26</t>
        </is>
      </c>
      <c r="C10" s="38">
        <f>N9</f>
        <v/>
      </c>
      <c r="D10" s="36" t="n">
        <v>38200</v>
      </c>
      <c r="E10" s="36" t="n">
        <v>1800</v>
      </c>
      <c r="F10" s="37">
        <f>SUM(D10,E10)</f>
        <v/>
      </c>
      <c r="G10" s="36" t="n">
        <v>12100</v>
      </c>
      <c r="H10" s="36" t="n">
        <v>6500</v>
      </c>
      <c r="I10" s="36" t="n">
        <v>2100</v>
      </c>
      <c r="J10" s="36" t="n">
        <v>3800</v>
      </c>
      <c r="K10" s="36" t="n">
        <v>490</v>
      </c>
      <c r="L10" s="37">
        <f>SUM(G10,H10,I10,J10,K10)</f>
        <v/>
      </c>
      <c r="M10" s="37">
        <f>F10-L10</f>
        <v/>
      </c>
      <c r="N10" s="37">
        <f>C10+M10</f>
        <v/>
      </c>
      <c r="O10" s="13">
        <f>IF(N10&lt;0,"Shortfall","Healthy")</f>
        <v/>
      </c>
    </row>
    <row r="11">
      <c r="A11" s="35" t="n">
        <v>46296</v>
      </c>
      <c r="B11" s="10" t="inlineStr">
        <is>
          <t>Oct-26</t>
        </is>
      </c>
      <c r="C11" s="38">
        <f>N10</f>
        <v/>
      </c>
      <c r="D11" s="36" t="n">
        <v>41500</v>
      </c>
      <c r="E11" s="36" t="n">
        <v>2200</v>
      </c>
      <c r="F11" s="39">
        <f>SUM(D11,E11)</f>
        <v/>
      </c>
      <c r="G11" s="36" t="n">
        <v>13500</v>
      </c>
      <c r="H11" s="36" t="n">
        <v>6500</v>
      </c>
      <c r="I11" s="36" t="n">
        <v>2100</v>
      </c>
      <c r="J11" s="36" t="n">
        <v>950</v>
      </c>
      <c r="K11" s="36" t="n">
        <v>560</v>
      </c>
      <c r="L11" s="39">
        <f>SUM(G11,H11,I11,J11,K11)</f>
        <v/>
      </c>
      <c r="M11" s="39">
        <f>F11-L11</f>
        <v/>
      </c>
      <c r="N11" s="39">
        <f>C11+M11</f>
        <v/>
      </c>
      <c r="O11" s="16">
        <f>IF(N11&lt;0,"Shortfall","Healthy")</f>
        <v/>
      </c>
    </row>
    <row r="12"/>
    <row r="13">
      <c r="A13" s="17" t="n"/>
      <c r="B13" s="18" t="inlineStr">
        <is>
          <t>TOTALS</t>
        </is>
      </c>
      <c r="C13" s="17" t="n"/>
      <c r="D13" s="40">
        <f>SUM(D2:D11)</f>
        <v/>
      </c>
      <c r="E13" s="40">
        <f>SUM(E2:E11)</f>
        <v/>
      </c>
      <c r="F13" s="40">
        <f>SUM(F2:F11)</f>
        <v/>
      </c>
      <c r="G13" s="40">
        <f>SUM(G2:G11)</f>
        <v/>
      </c>
      <c r="H13" s="40">
        <f>SUM(H2:H11)</f>
        <v/>
      </c>
      <c r="I13" s="40">
        <f>SUM(I2:I11)</f>
        <v/>
      </c>
      <c r="J13" s="40">
        <f>SUM(J2:J11)</f>
        <v/>
      </c>
      <c r="K13" s="40">
        <f>SUM(K2:K11)</f>
        <v/>
      </c>
      <c r="L13" s="40">
        <f>SUM(L2:L11)</f>
        <v/>
      </c>
      <c r="M13" s="40">
        <f>SUM(M2:M11)</f>
        <v/>
      </c>
      <c r="N13" s="17" t="n"/>
      <c r="O13" s="17" t="n"/>
    </row>
  </sheetData>
  <conditionalFormatting sqref="A2:O11">
    <cfRule type="expression" priority="1" dxfId="0" stopIfTrue="1">
      <formula>$N2&lt;0</formula>
    </cfRule>
  </conditionalFormatting>
  <conditionalFormatting sqref="O2:O11">
    <cfRule type="expression" priority="2" dxfId="1" stopIfTrue="1">
      <formula>$N2&gt;=0</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24"/>
  <sheetViews>
    <sheetView workbookViewId="0">
      <selection activeCell="A1" sqref="A1"/>
    </sheetView>
  </sheetViews>
  <sheetFormatPr baseColWidth="8" defaultRowHeight="15"/>
  <cols>
    <col width="32" customWidth="1" min="1" max="1"/>
    <col width="20" customWidth="1" min="2" max="2"/>
    <col width="20" customWidth="1" min="3" max="3"/>
    <col width="20" customWidth="1" min="4" max="4"/>
    <col width="20" customWidth="1" min="5" max="5"/>
    <col width="20" customWidth="1" min="6" max="6"/>
  </cols>
  <sheetData>
    <row r="1" ht="30" customHeight="1">
      <c r="A1" s="1" t="inlineStr">
        <is>
          <t>Cash Flow Forecast – Summary Dashboard</t>
        </is>
      </c>
      <c r="B1" s="41" t="n"/>
      <c r="C1" s="41" t="n"/>
      <c r="D1" s="41" t="n"/>
      <c r="E1" s="41" t="n"/>
      <c r="F1" s="34" t="n"/>
    </row>
    <row r="2">
      <c r="A2" s="20" t="inlineStr">
        <is>
          <t>Key Performance Indicators – Forecast Period Jan 2026 to Oct 2026</t>
        </is>
      </c>
      <c r="B2" s="41" t="n"/>
      <c r="C2" s="41" t="n"/>
      <c r="D2" s="41" t="n"/>
      <c r="E2" s="41" t="n"/>
      <c r="F2" s="34" t="n"/>
    </row>
    <row r="3" ht="22" customHeight="1">
      <c r="A3" s="4" t="inlineStr">
        <is>
          <t>Opening Balance</t>
        </is>
      </c>
      <c r="B3" s="42">
        <f>'Cash Flow Forecast'!C2</f>
        <v/>
      </c>
      <c r="C3" s="22" t="n"/>
      <c r="D3" s="22" t="n"/>
      <c r="E3" s="22" t="n"/>
      <c r="F3" s="22" t="n"/>
    </row>
    <row r="4" ht="22" customHeight="1">
      <c r="A4" s="23" t="inlineStr">
        <is>
          <t>Total Forecast Cash In</t>
        </is>
      </c>
      <c r="B4" s="43">
        <f>SUM('Cash Flow Forecast'!F2:F11)</f>
        <v/>
      </c>
      <c r="C4" s="25" t="n"/>
      <c r="D4" s="25" t="n"/>
      <c r="E4" s="25" t="n"/>
      <c r="F4" s="25" t="n"/>
    </row>
    <row r="5" ht="22" customHeight="1">
      <c r="A5" s="4" t="inlineStr">
        <is>
          <t>Total Forecast Cash Out</t>
        </is>
      </c>
      <c r="B5" s="42">
        <f>SUM('Cash Flow Forecast'!L2:L11)</f>
        <v/>
      </c>
      <c r="C5" s="22" t="n"/>
      <c r="D5" s="22" t="n"/>
      <c r="E5" s="22" t="n"/>
      <c r="F5" s="22" t="n"/>
    </row>
    <row r="6" ht="22" customHeight="1">
      <c r="A6" s="23" t="inlineStr">
        <is>
          <t>Net Cash Flow</t>
        </is>
      </c>
      <c r="B6" s="43">
        <f>'Cash Flow Forecast'!F13-'Cash Flow Forecast'!L13</f>
        <v/>
      </c>
      <c r="C6" s="25" t="n"/>
      <c r="D6" s="25" t="n"/>
      <c r="E6" s="25" t="n"/>
      <c r="F6" s="25" t="n"/>
    </row>
    <row r="7" ht="22" customHeight="1">
      <c r="A7" s="4" t="inlineStr">
        <is>
          <t>Closing Balance (End of Period)</t>
        </is>
      </c>
      <c r="B7" s="42">
        <f>'Cash Flow Forecast'!N11</f>
        <v/>
      </c>
      <c r="C7" s="22" t="n"/>
      <c r="D7" s="22" t="n"/>
      <c r="E7" s="22" t="n"/>
      <c r="F7" s="22" t="n"/>
    </row>
    <row r="8" ht="22" customHeight="1">
      <c r="A8" s="23" t="inlineStr">
        <is>
          <t>Lowest Projected Balance</t>
        </is>
      </c>
      <c r="B8" s="43">
        <f>MIN('Cash Flow Forecast'!N2:N11)</f>
        <v/>
      </c>
      <c r="C8" s="25" t="n"/>
      <c r="D8" s="25" t="n"/>
      <c r="E8" s="25" t="n"/>
      <c r="F8" s="25" t="n"/>
    </row>
    <row r="9" ht="22" customHeight="1">
      <c r="A9" s="4" t="inlineStr">
        <is>
          <t>Number of Shortfall Periods</t>
        </is>
      </c>
      <c r="B9" s="26">
        <f>COUNTIF('Cash Flow Forecast'!O2:O11,"Shortfall")</f>
        <v/>
      </c>
      <c r="C9" s="22" t="n"/>
      <c r="D9" s="22" t="n"/>
      <c r="E9" s="22" t="n"/>
      <c r="F9" s="22" t="n"/>
    </row>
    <row r="10" ht="22" customHeight="1">
      <c r="A10" s="23" t="inlineStr">
        <is>
          <t>Average Monthly Net Cash Flow</t>
        </is>
      </c>
      <c r="B10" s="27">
        <f>IFERROR(AVERAGE('Cash Flow Forecast'!M2:M11),0)</f>
        <v/>
      </c>
      <c r="C10" s="25" t="n"/>
      <c r="D10" s="25" t="n"/>
      <c r="E10" s="25" t="n"/>
      <c r="F10" s="25" t="n"/>
    </row>
    <row r="11" ht="22" customHeight="1">
      <c r="A11" s="4" t="inlineStr">
        <is>
          <t>Forecast End Status</t>
        </is>
      </c>
      <c r="B11" s="26">
        <f>IF('Cash Flow Forecast'!N11&lt;0,"Negative – Review Required","Positive – On Track")</f>
        <v/>
      </c>
      <c r="C11" s="22" t="n"/>
      <c r="D11" s="22" t="n"/>
      <c r="E11" s="22" t="n"/>
      <c r="F11" s="22" t="n"/>
    </row>
    <row r="12"/>
    <row r="13">
      <c r="A13" s="20" t="inlineStr">
        <is>
          <t>Period-by-Period Summary</t>
        </is>
      </c>
      <c r="B13" s="41" t="n"/>
      <c r="C13" s="41" t="n"/>
      <c r="D13" s="41" t="n"/>
      <c r="E13" s="41" t="n"/>
      <c r="F13" s="34" t="n"/>
    </row>
    <row r="14">
      <c r="A14" s="28" t="inlineStr">
        <is>
          <t>Period</t>
        </is>
      </c>
      <c r="B14" s="28" t="inlineStr">
        <is>
          <t>Cash In (£)</t>
        </is>
      </c>
      <c r="C14" s="28" t="inlineStr">
        <is>
          <t>Cash Out (£)</t>
        </is>
      </c>
      <c r="D14" s="28" t="inlineStr">
        <is>
          <t>Net Cash Flow (£)</t>
        </is>
      </c>
      <c r="E14" s="28" t="inlineStr">
        <is>
          <t>Closing Balance (£)</t>
        </is>
      </c>
      <c r="F14" s="28" t="inlineStr">
        <is>
          <t>Status</t>
        </is>
      </c>
    </row>
    <row r="15">
      <c r="A15" s="16">
        <f>'Cash Flow Forecast'!B2</f>
        <v/>
      </c>
      <c r="B15" s="39">
        <f>'Cash Flow Forecast'!F2</f>
        <v/>
      </c>
      <c r="C15" s="39">
        <f>'Cash Flow Forecast'!L2</f>
        <v/>
      </c>
      <c r="D15" s="39">
        <f>'Cash Flow Forecast'!M2</f>
        <v/>
      </c>
      <c r="E15" s="39">
        <f>'Cash Flow Forecast'!N2</f>
        <v/>
      </c>
      <c r="F15" s="16">
        <f>'Cash Flow Forecast'!O2</f>
        <v/>
      </c>
    </row>
    <row r="16">
      <c r="A16" s="13">
        <f>'Cash Flow Forecast'!B3</f>
        <v/>
      </c>
      <c r="B16" s="37">
        <f>'Cash Flow Forecast'!F3</f>
        <v/>
      </c>
      <c r="C16" s="37">
        <f>'Cash Flow Forecast'!L3</f>
        <v/>
      </c>
      <c r="D16" s="37">
        <f>'Cash Flow Forecast'!M3</f>
        <v/>
      </c>
      <c r="E16" s="37">
        <f>'Cash Flow Forecast'!N3</f>
        <v/>
      </c>
      <c r="F16" s="13">
        <f>'Cash Flow Forecast'!O3</f>
        <v/>
      </c>
    </row>
    <row r="17">
      <c r="A17" s="16">
        <f>'Cash Flow Forecast'!B4</f>
        <v/>
      </c>
      <c r="B17" s="39">
        <f>'Cash Flow Forecast'!F4</f>
        <v/>
      </c>
      <c r="C17" s="39">
        <f>'Cash Flow Forecast'!L4</f>
        <v/>
      </c>
      <c r="D17" s="39">
        <f>'Cash Flow Forecast'!M4</f>
        <v/>
      </c>
      <c r="E17" s="39">
        <f>'Cash Flow Forecast'!N4</f>
        <v/>
      </c>
      <c r="F17" s="16">
        <f>'Cash Flow Forecast'!O4</f>
        <v/>
      </c>
    </row>
    <row r="18">
      <c r="A18" s="13">
        <f>'Cash Flow Forecast'!B5</f>
        <v/>
      </c>
      <c r="B18" s="37">
        <f>'Cash Flow Forecast'!F5</f>
        <v/>
      </c>
      <c r="C18" s="37">
        <f>'Cash Flow Forecast'!L5</f>
        <v/>
      </c>
      <c r="D18" s="37">
        <f>'Cash Flow Forecast'!M5</f>
        <v/>
      </c>
      <c r="E18" s="37">
        <f>'Cash Flow Forecast'!N5</f>
        <v/>
      </c>
      <c r="F18" s="13">
        <f>'Cash Flow Forecast'!O5</f>
        <v/>
      </c>
    </row>
    <row r="19">
      <c r="A19" s="16">
        <f>'Cash Flow Forecast'!B6</f>
        <v/>
      </c>
      <c r="B19" s="39">
        <f>'Cash Flow Forecast'!F6</f>
        <v/>
      </c>
      <c r="C19" s="39">
        <f>'Cash Flow Forecast'!L6</f>
        <v/>
      </c>
      <c r="D19" s="39">
        <f>'Cash Flow Forecast'!M6</f>
        <v/>
      </c>
      <c r="E19" s="39">
        <f>'Cash Flow Forecast'!N6</f>
        <v/>
      </c>
      <c r="F19" s="16">
        <f>'Cash Flow Forecast'!O6</f>
        <v/>
      </c>
    </row>
    <row r="20">
      <c r="A20" s="13">
        <f>'Cash Flow Forecast'!B7</f>
        <v/>
      </c>
      <c r="B20" s="37">
        <f>'Cash Flow Forecast'!F7</f>
        <v/>
      </c>
      <c r="C20" s="37">
        <f>'Cash Flow Forecast'!L7</f>
        <v/>
      </c>
      <c r="D20" s="37">
        <f>'Cash Flow Forecast'!M7</f>
        <v/>
      </c>
      <c r="E20" s="37">
        <f>'Cash Flow Forecast'!N7</f>
        <v/>
      </c>
      <c r="F20" s="13">
        <f>'Cash Flow Forecast'!O7</f>
        <v/>
      </c>
    </row>
    <row r="21">
      <c r="A21" s="16">
        <f>'Cash Flow Forecast'!B8</f>
        <v/>
      </c>
      <c r="B21" s="39">
        <f>'Cash Flow Forecast'!F8</f>
        <v/>
      </c>
      <c r="C21" s="39">
        <f>'Cash Flow Forecast'!L8</f>
        <v/>
      </c>
      <c r="D21" s="39">
        <f>'Cash Flow Forecast'!M8</f>
        <v/>
      </c>
      <c r="E21" s="39">
        <f>'Cash Flow Forecast'!N8</f>
        <v/>
      </c>
      <c r="F21" s="16">
        <f>'Cash Flow Forecast'!O8</f>
        <v/>
      </c>
    </row>
    <row r="22">
      <c r="A22" s="13">
        <f>'Cash Flow Forecast'!B9</f>
        <v/>
      </c>
      <c r="B22" s="37">
        <f>'Cash Flow Forecast'!F9</f>
        <v/>
      </c>
      <c r="C22" s="37">
        <f>'Cash Flow Forecast'!L9</f>
        <v/>
      </c>
      <c r="D22" s="37">
        <f>'Cash Flow Forecast'!M9</f>
        <v/>
      </c>
      <c r="E22" s="37">
        <f>'Cash Flow Forecast'!N9</f>
        <v/>
      </c>
      <c r="F22" s="13">
        <f>'Cash Flow Forecast'!O9</f>
        <v/>
      </c>
    </row>
    <row r="23">
      <c r="A23" s="16">
        <f>'Cash Flow Forecast'!B10</f>
        <v/>
      </c>
      <c r="B23" s="39">
        <f>'Cash Flow Forecast'!F10</f>
        <v/>
      </c>
      <c r="C23" s="39">
        <f>'Cash Flow Forecast'!L10</f>
        <v/>
      </c>
      <c r="D23" s="39">
        <f>'Cash Flow Forecast'!M10</f>
        <v/>
      </c>
      <c r="E23" s="39">
        <f>'Cash Flow Forecast'!N10</f>
        <v/>
      </c>
      <c r="F23" s="16">
        <f>'Cash Flow Forecast'!O10</f>
        <v/>
      </c>
    </row>
    <row r="24">
      <c r="A24" s="13">
        <f>'Cash Flow Forecast'!B11</f>
        <v/>
      </c>
      <c r="B24" s="37">
        <f>'Cash Flow Forecast'!F11</f>
        <v/>
      </c>
      <c r="C24" s="37">
        <f>'Cash Flow Forecast'!L11</f>
        <v/>
      </c>
      <c r="D24" s="37">
        <f>'Cash Flow Forecast'!M11</f>
        <v/>
      </c>
      <c r="E24" s="37">
        <f>'Cash Flow Forecast'!N11</f>
        <v/>
      </c>
      <c r="F24" s="13">
        <f>'Cash Flow Forecast'!O11</f>
        <v/>
      </c>
    </row>
  </sheetData>
  <mergeCells count="3">
    <mergeCell ref="A1:F1"/>
    <mergeCell ref="A2:F2"/>
    <mergeCell ref="A13:F13"/>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H18"/>
  <sheetViews>
    <sheetView workbookViewId="0">
      <pane ySplit="2" topLeftCell="A3" activePane="bottomLeft" state="frozen"/>
      <selection pane="bottomLeft" activeCell="A1" sqref="A1"/>
    </sheetView>
  </sheetViews>
  <sheetFormatPr baseColWidth="8" defaultRowHeight="15"/>
  <cols>
    <col width="28" customWidth="1" min="1" max="1"/>
    <col width="22" customWidth="1" min="2" max="2"/>
    <col width="14" customWidth="1" min="3" max="3"/>
    <col width="16" customWidth="1" min="4" max="4"/>
    <col width="12" customWidth="1" min="5" max="5"/>
    <col width="16" customWidth="1" min="6" max="6"/>
    <col width="18" customWidth="1" min="7" max="7"/>
    <col width="36" customWidth="1" min="8" max="8"/>
  </cols>
  <sheetData>
    <row r="1" ht="28" customHeight="1">
      <c r="A1" s="1" t="inlineStr">
        <is>
          <t>Transactions &amp; Forecast Assumptions</t>
        </is>
      </c>
      <c r="B1" s="41" t="n"/>
      <c r="C1" s="41" t="n"/>
      <c r="D1" s="41" t="n"/>
      <c r="E1" s="41" t="n"/>
      <c r="F1" s="41" t="n"/>
      <c r="G1" s="41" t="n"/>
      <c r="H1" s="34" t="n"/>
    </row>
    <row r="2" ht="28" customHeight="1">
      <c r="A2" s="8" t="inlineStr">
        <is>
          <t>Item</t>
        </is>
      </c>
      <c r="B2" s="8" t="inlineStr">
        <is>
          <t>Category</t>
        </is>
      </c>
      <c r="C2" s="8" t="inlineStr">
        <is>
          <t>Frequency</t>
        </is>
      </c>
      <c r="D2" s="8" t="inlineStr">
        <is>
          <t>Amount (£)</t>
        </is>
      </c>
      <c r="E2" s="8" t="inlineStr">
        <is>
          <t>VAT Rate</t>
        </is>
      </c>
      <c r="F2" s="8" t="inlineStr">
        <is>
          <t>VAT Amount (£)</t>
        </is>
      </c>
      <c r="G2" s="8" t="inlineStr">
        <is>
          <t>Gross Amount (£)</t>
        </is>
      </c>
      <c r="H2" s="8" t="inlineStr">
        <is>
          <t>Notes</t>
        </is>
      </c>
    </row>
    <row r="3" ht="18" customHeight="1">
      <c r="A3" s="29" t="inlineStr">
        <is>
          <t>Customer Receipts – Amelia (London)</t>
        </is>
      </c>
      <c r="B3" s="29" t="inlineStr">
        <is>
          <t>Sales Income</t>
        </is>
      </c>
      <c r="C3" s="29" t="inlineStr">
        <is>
          <t>Monthly</t>
        </is>
      </c>
      <c r="D3" s="36" t="n">
        <v>24000</v>
      </c>
      <c r="E3" s="30" t="n">
        <v>0.2</v>
      </c>
      <c r="F3" s="39">
        <f>IFERROR(D3*E3,0)</f>
        <v/>
      </c>
      <c r="G3" s="39">
        <f>IFERROR(D3+F3,0)</f>
        <v/>
      </c>
      <c r="H3" s="5" t="inlineStr">
        <is>
          <t>Main retail client, London. Invoice due 30 days.</t>
        </is>
      </c>
    </row>
    <row r="4" ht="18" customHeight="1">
      <c r="A4" s="31" t="inlineStr">
        <is>
          <t>E-Commerce Sales – Oliver (Manchester)</t>
        </is>
      </c>
      <c r="B4" s="31" t="inlineStr">
        <is>
          <t>Sales Income</t>
        </is>
      </c>
      <c r="C4" s="31" t="inlineStr">
        <is>
          <t>Monthly</t>
        </is>
      </c>
      <c r="D4" s="36" t="n">
        <v>8500</v>
      </c>
      <c r="E4" s="30" t="n">
        <v>0.2</v>
      </c>
      <c r="F4" s="37">
        <f>IFERROR(D4*E4,0)</f>
        <v/>
      </c>
      <c r="G4" s="37">
        <f>IFERROR(D4+F4,0)</f>
        <v/>
      </c>
      <c r="H4" s="7" t="inlineStr">
        <is>
          <t>Amazon/Shopify channel sales. Settled weekly.</t>
        </is>
      </c>
    </row>
    <row r="5" ht="18" customHeight="1">
      <c r="A5" s="29" t="inlineStr">
        <is>
          <t>Trade Income – Sophie (Birmingham)</t>
        </is>
      </c>
      <c r="B5" s="29" t="inlineStr">
        <is>
          <t>Sales Income</t>
        </is>
      </c>
      <c r="C5" s="29" t="inlineStr">
        <is>
          <t>Monthly</t>
        </is>
      </c>
      <c r="D5" s="36" t="n">
        <v>6200</v>
      </c>
      <c r="E5" s="30" t="n">
        <v>0.2</v>
      </c>
      <c r="F5" s="39">
        <f>IFERROR(D5*E5,0)</f>
        <v/>
      </c>
      <c r="G5" s="39">
        <f>IFERROR(D5+F5,0)</f>
        <v/>
      </c>
      <c r="H5" s="5" t="inlineStr">
        <is>
          <t>B2B trade account, Birmingham. 14-day terms.</t>
        </is>
      </c>
    </row>
    <row r="6" ht="18" customHeight="1">
      <c r="A6" s="31" t="inlineStr">
        <is>
          <t>Supplier Invoices – Harry (Leeds)</t>
        </is>
      </c>
      <c r="B6" s="31" t="inlineStr">
        <is>
          <t>Cost of Goods</t>
        </is>
      </c>
      <c r="C6" s="31" t="inlineStr">
        <is>
          <t>Monthly</t>
        </is>
      </c>
      <c r="D6" s="36" t="n">
        <v>9500</v>
      </c>
      <c r="E6" s="30" t="n">
        <v>0.2</v>
      </c>
      <c r="F6" s="37">
        <f>IFERROR(D6*E6,0)</f>
        <v/>
      </c>
      <c r="G6" s="37">
        <f>IFERROR(D6+F6,0)</f>
        <v/>
      </c>
      <c r="H6" s="7" t="inlineStr">
        <is>
          <t>Primary product supplier, Leeds. 30-day credit.</t>
        </is>
      </c>
    </row>
    <row r="7" ht="18" customHeight="1">
      <c r="A7" s="29" t="inlineStr">
        <is>
          <t>Office Rent – Grace (Bristol)</t>
        </is>
      </c>
      <c r="B7" s="29" t="inlineStr">
        <is>
          <t>Overheads</t>
        </is>
      </c>
      <c r="C7" s="29" t="inlineStr">
        <is>
          <t>Monthly</t>
        </is>
      </c>
      <c r="D7" s="36" t="n">
        <v>2100</v>
      </c>
      <c r="E7" s="30" t="n">
        <v>0.2</v>
      </c>
      <c r="F7" s="39">
        <f>IFERROR(D7*E7,0)</f>
        <v/>
      </c>
      <c r="G7" s="39">
        <f>IFERROR(D7+F7,0)</f>
        <v/>
      </c>
      <c r="H7" s="5" t="inlineStr">
        <is>
          <t>Commercial lease, Bristol city centre.</t>
        </is>
      </c>
    </row>
    <row r="8" ht="18" customHeight="1">
      <c r="A8" s="31" t="inlineStr">
        <is>
          <t>Utilities – Jack (Glasgow)</t>
        </is>
      </c>
      <c r="B8" s="31" t="inlineStr">
        <is>
          <t>Overheads</t>
        </is>
      </c>
      <c r="C8" s="31" t="inlineStr">
        <is>
          <t>Monthly</t>
        </is>
      </c>
      <c r="D8" s="36" t="n">
        <v>380</v>
      </c>
      <c r="E8" s="30" t="n">
        <v>0.05</v>
      </c>
      <c r="F8" s="37">
        <f>IFERROR(D8*E8,0)</f>
        <v/>
      </c>
      <c r="G8" s="37">
        <f>IFERROR(D8+F8,0)</f>
        <v/>
      </c>
      <c r="H8" s="7" t="inlineStr">
        <is>
          <t>Gas &amp; electricity. VAT at 5% for business energy.</t>
        </is>
      </c>
    </row>
    <row r="9" ht="18" customHeight="1">
      <c r="A9" s="29" t="inlineStr">
        <is>
          <t>Payroll – Emily (Liverpool)</t>
        </is>
      </c>
      <c r="B9" s="29" t="inlineStr">
        <is>
          <t>Staff Costs</t>
        </is>
      </c>
      <c r="C9" s="29" t="inlineStr">
        <is>
          <t>Monthly</t>
        </is>
      </c>
      <c r="D9" s="36" t="n">
        <v>6500</v>
      </c>
      <c r="E9" s="30" t="n">
        <v>0</v>
      </c>
      <c r="F9" s="39">
        <f>IFERROR(D9*E9,0)</f>
        <v/>
      </c>
      <c r="G9" s="39">
        <f>IFERROR(D9+F9,0)</f>
        <v/>
      </c>
      <c r="H9" s="5" t="inlineStr">
        <is>
          <t>Gross payroll including employer NI. No VAT on wages.</t>
        </is>
      </c>
    </row>
    <row r="10" ht="18" customHeight="1">
      <c r="A10" s="31" t="inlineStr">
        <is>
          <t>VAT Payment to HMRC – Isla (Cardiff)</t>
        </is>
      </c>
      <c r="B10" s="31" t="inlineStr">
        <is>
          <t>Tax &amp; HMRC</t>
        </is>
      </c>
      <c r="C10" s="31" t="inlineStr">
        <is>
          <t>Quarterly</t>
        </is>
      </c>
      <c r="D10" s="36" t="n">
        <v>3800</v>
      </c>
      <c r="E10" s="30" t="n">
        <v>0</v>
      </c>
      <c r="F10" s="37">
        <f>IFERROR(D10*E10,0)</f>
        <v/>
      </c>
      <c r="G10" s="37">
        <f>IFERROR(D10+F10,0)</f>
        <v/>
      </c>
      <c r="H10" s="7" t="inlineStr">
        <is>
          <t>VAT due to HMRC quarterly. Standard rate scheme.</t>
        </is>
      </c>
    </row>
    <row r="11" ht="18" customHeight="1">
      <c r="A11" s="29" t="inlineStr">
        <is>
          <t>PAYE / NI – HMRC</t>
        </is>
      </c>
      <c r="B11" s="29" t="inlineStr">
        <is>
          <t>Tax &amp; HMRC</t>
        </is>
      </c>
      <c r="C11" s="29" t="inlineStr">
        <is>
          <t>Monthly</t>
        </is>
      </c>
      <c r="D11" s="36" t="n">
        <v>1850</v>
      </c>
      <c r="E11" s="30" t="n">
        <v>0</v>
      </c>
      <c r="F11" s="39">
        <f>IFERROR(D11*E11,0)</f>
        <v/>
      </c>
      <c r="G11" s="39">
        <f>IFERROR(D11+F11,0)</f>
        <v/>
      </c>
      <c r="H11" s="5" t="inlineStr">
        <is>
          <t>Employer PAYE &amp; NI due by 22nd of each month.</t>
        </is>
      </c>
    </row>
    <row r="12" ht="18" customHeight="1">
      <c r="A12" s="31" t="inlineStr">
        <is>
          <t>Business Insurance</t>
        </is>
      </c>
      <c r="B12" s="31" t="inlineStr">
        <is>
          <t>Overheads</t>
        </is>
      </c>
      <c r="C12" s="31" t="inlineStr">
        <is>
          <t>Annual</t>
        </is>
      </c>
      <c r="D12" s="36" t="n">
        <v>1200</v>
      </c>
      <c r="E12" s="30" t="n">
        <v>0.12</v>
      </c>
      <c r="F12" s="37">
        <f>IFERROR(D12*E12,0)</f>
        <v/>
      </c>
      <c r="G12" s="37">
        <f>IFERROR(D12+F12,0)</f>
        <v/>
      </c>
      <c r="H12" s="7" t="inlineStr">
        <is>
          <t>Combined liability &amp; property insurance. IPT at 12%.</t>
        </is>
      </c>
    </row>
    <row r="13">
      <c r="A13" s="32" t="inlineStr">
        <is>
          <t>SUMMARY COUNTS</t>
        </is>
      </c>
    </row>
    <row r="14">
      <c r="A14" s="23" t="inlineStr">
        <is>
          <t>Monthly items:</t>
        </is>
      </c>
      <c r="B14" s="33">
        <f>COUNTIF(C3:C12,"Monthly")</f>
        <v/>
      </c>
      <c r="C14" s="25" t="n"/>
      <c r="D14" s="25" t="n"/>
      <c r="E14" s="25" t="n"/>
      <c r="F14" s="25" t="n"/>
      <c r="G14" s="25" t="n"/>
      <c r="H14" s="25" t="n"/>
    </row>
    <row r="15">
      <c r="A15" s="23" t="inlineStr">
        <is>
          <t>Quarterly items:</t>
        </is>
      </c>
      <c r="B15" s="33">
        <f>COUNTIF(C3:C12,"Quarterly")</f>
        <v/>
      </c>
      <c r="C15" s="25" t="n"/>
      <c r="D15" s="25" t="n"/>
      <c r="E15" s="25" t="n"/>
      <c r="F15" s="25" t="n"/>
      <c r="G15" s="25" t="n"/>
      <c r="H15" s="25" t="n"/>
    </row>
    <row r="16">
      <c r="A16" s="23" t="inlineStr">
        <is>
          <t>Annual items:</t>
        </is>
      </c>
      <c r="B16" s="33">
        <f>COUNTIF(C3:C12,"Annual")</f>
        <v/>
      </c>
      <c r="C16" s="25" t="n"/>
      <c r="D16" s="25" t="n"/>
      <c r="E16" s="25" t="n"/>
      <c r="F16" s="25" t="n"/>
      <c r="G16" s="25" t="n"/>
      <c r="H16" s="25" t="n"/>
    </row>
    <row r="17">
      <c r="A17" s="23" t="inlineStr">
        <is>
          <t>Total VAT on assumptions:</t>
        </is>
      </c>
      <c r="B17" s="43">
        <f>SUM(F3:F12)</f>
        <v/>
      </c>
      <c r="C17" s="25" t="n"/>
      <c r="D17" s="25" t="n"/>
      <c r="E17" s="25" t="n"/>
      <c r="F17" s="25" t="n"/>
      <c r="G17" s="25" t="n"/>
      <c r="H17" s="25" t="n"/>
    </row>
    <row r="18">
      <c r="A18" s="23" t="inlineStr">
        <is>
          <t>Total Gross Amount:</t>
        </is>
      </c>
      <c r="B18" s="43">
        <f>SUM(G3:G12)</f>
        <v/>
      </c>
      <c r="C18" s="25" t="n"/>
      <c r="D18" s="25" t="n"/>
      <c r="E18" s="25" t="n"/>
      <c r="F18" s="25" t="n"/>
      <c r="G18" s="25" t="n"/>
      <c r="H18" s="25" t="n"/>
    </row>
  </sheetData>
  <mergeCells count="1">
    <mergeCell ref="A1:H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2026-06-16T15:52:02Z</dcterms:created>
  <dcterms:modified xmlns:dcterms="http://purl.org/dc/terms/" xmlns:xsi="http://www.w3.org/2001/XMLSchema-instance" xsi:type="dcterms:W3CDTF">2026-06-16T15:52:02Z</dcterms:modified>
</cp:coreProperties>
</file>