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&amp; Expenditur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c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YYYY"/>
    <numFmt numFmtId="165" formatCode="£#,##0.00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1"/>
    </font>
    <font>
      <name val="Calibri"/>
      <b val="1"/>
      <sz val="11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  <fill>
      <patternFill patternType="solid">
        <fgColor rgb="00FFFBEB"/>
        <bgColor rgb="00FFFBEB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center" vertical="center"/>
    </xf>
    <xf numFmtId="165" fontId="3" fillId="4" borderId="1" applyAlignment="1" pivotButton="0" quotePrefix="0" xfId="0">
      <alignment horizontal="right" vertical="center"/>
    </xf>
    <xf numFmtId="0" fontId="3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/>
    </xf>
    <xf numFmtId="0" fontId="2" fillId="5" borderId="1" pivotButton="0" quotePrefix="0" xfId="0"/>
    <xf numFmtId="165" fontId="2" fillId="5" borderId="1" applyAlignment="1" pivotButton="0" quotePrefix="0" xfId="0">
      <alignment horizontal="right" vertical="center"/>
    </xf>
    <xf numFmtId="0" fontId="0" fillId="5" borderId="1" pivotButton="0" quotePrefix="0" xfId="0"/>
    <xf numFmtId="0" fontId="1" fillId="0" borderId="0" pivotButton="0" quotePrefix="0" xfId="0"/>
    <xf numFmtId="166" fontId="3" fillId="3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right" vertical="center"/>
    </xf>
    <xf numFmtId="0" fontId="4" fillId="0" borderId="0" pivotButton="0" quotePrefix="0" xfId="0"/>
    <xf numFmtId="0" fontId="3" fillId="0" borderId="1" pivotButton="0" quotePrefix="0" xfId="0"/>
    <xf numFmtId="165" fontId="0" fillId="0" borderId="1" applyAlignment="1" pivotButton="0" quotePrefix="0" xfId="0">
      <alignment horizontal="right" vertical="center"/>
    </xf>
    <xf numFmtId="165" fontId="0" fillId="6" borderId="1" applyAlignment="1" pivotButton="0" quotePrefix="0" xfId="0">
      <alignment horizontal="right" vertical="center"/>
    </xf>
    <xf numFmtId="0" fontId="4" fillId="0" borderId="1" pivotButton="0" quotePrefix="0" xfId="0"/>
    <xf numFmtId="165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 wrapText="1"/>
    </xf>
    <xf numFmtId="0" fontId="4" fillId="4" borderId="1" applyAlignment="1" pivotButton="0" quotePrefix="0" xfId="0">
      <alignment horizontal="left" vertical="center" wrapText="1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DC2626"/>
      </font>
    </dxf>
    <dxf>
      <font>
        <b val="1"/>
        <color rgb="0022C55E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Income vs Expenditure by Category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'Dashboard'!B18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'Dashboard'!$A$19:$A$26</f>
            </numRef>
          </cat>
          <val>
            <numRef>
              <f>'Dashboard'!$B$19:$B$26</f>
            </numRef>
          </val>
        </ser>
        <ser>
          <idx val="1"/>
          <order val="1"/>
          <tx>
            <strRef>
              <f>'Dashboard'!C18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'Dashboard'!$A$19:$A$26</f>
            </numRef>
          </cat>
          <val>
            <numRef>
              <f>'Dashboard'!$C$19:$C$26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(£)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Income Split: Restricted vs Unrestricted</a:t>
            </a:r>
          </a:p>
        </rich>
      </tx>
    </title>
    <plotArea>
      <pieChart>
        <varyColors val="1"/>
        <ser>
          <idx val="0"/>
          <order val="0"/>
          <tx>
            <strRef>
              <f>'Dashboard'!B12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'Dashboard'!$A$13:$A$14</f>
            </numRef>
          </cat>
          <val>
            <numRef>
              <f>'Dashboard'!$B$13:$B$14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3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3" customWidth="1" min="1" max="1"/>
    <col width="34" customWidth="1" min="2" max="2"/>
    <col width="18" customWidth="1" min="3" max="3"/>
    <col width="15" customWidth="1" min="4" max="4"/>
    <col width="14" customWidth="1" min="5" max="5"/>
    <col width="16" customWidth="1" min="6" max="6"/>
    <col width="13" customWidth="1" min="7" max="7"/>
    <col width="18" customWidth="1" min="8" max="8"/>
    <col width="32" customWidth="1" min="9" max="9"/>
  </cols>
  <sheetData>
    <row r="1" ht="28" customHeight="1">
      <c r="A1" s="1" t="inlineStr">
        <is>
          <t>Bristol Community Trust (Registered Charity No. 1156234) – Income &amp; Expenditure Account – Year Ended 31 March 2027</t>
        </is>
      </c>
    </row>
    <row r="2"/>
    <row r="3" ht="20" customHeight="1">
      <c r="A3" s="2" t="inlineStr">
        <is>
          <t>Date</t>
        </is>
      </c>
      <c r="B3" s="2" t="inlineStr">
        <is>
          <t>Transaction Description</t>
        </is>
      </c>
      <c r="C3" s="2" t="inlineStr">
        <is>
          <t>Category</t>
        </is>
      </c>
      <c r="D3" s="2" t="inlineStr">
        <is>
          <t>Fund Type</t>
        </is>
      </c>
      <c r="E3" s="2" t="inlineStr">
        <is>
          <t>Income (£)</t>
        </is>
      </c>
      <c r="F3" s="2" t="inlineStr">
        <is>
          <t>Expenditure (£)</t>
        </is>
      </c>
      <c r="G3" s="2" t="inlineStr">
        <is>
          <t>Net (£)</t>
        </is>
      </c>
      <c r="H3" s="2" t="inlineStr">
        <is>
          <t>VAT Reclaimable (£)</t>
        </is>
      </c>
      <c r="I3" s="2" t="inlineStr">
        <is>
          <t>Notes</t>
        </is>
      </c>
    </row>
    <row r="4">
      <c r="A4" s="3" t="n">
        <v>46117</v>
      </c>
      <c r="B4" s="4" t="inlineStr">
        <is>
          <t>Individual Donations - online giving</t>
        </is>
      </c>
      <c r="C4" s="5" t="inlineStr">
        <is>
          <t>Donations</t>
        </is>
      </c>
      <c r="D4" s="5" t="inlineStr">
        <is>
          <t>Unrestricted</t>
        </is>
      </c>
      <c r="E4" s="6" t="n">
        <v>2500</v>
      </c>
      <c r="F4" s="6" t="n">
        <v>0</v>
      </c>
      <c r="G4" s="6">
        <f>E4-F4</f>
        <v/>
      </c>
      <c r="H4" s="6">
        <f>IF(C4="Office Costs",F4*0.2,0)</f>
        <v/>
      </c>
      <c r="I4" s="7" t="inlineStr">
        <is>
          <t>Various individual donors</t>
        </is>
      </c>
    </row>
    <row r="5">
      <c r="A5" s="8" t="n">
        <v>46124</v>
      </c>
      <c r="B5" s="9" t="inlineStr">
        <is>
          <t>Grant - Arts Council England</t>
        </is>
      </c>
      <c r="C5" s="10" t="inlineStr">
        <is>
          <t>Grants</t>
        </is>
      </c>
      <c r="D5" s="10" t="inlineStr">
        <is>
          <t>Restricted</t>
        </is>
      </c>
      <c r="E5" s="11" t="n">
        <v>15000</v>
      </c>
      <c r="F5" s="11" t="n">
        <v>0</v>
      </c>
      <c r="G5" s="11">
        <f>E5-F5</f>
        <v/>
      </c>
      <c r="H5" s="11">
        <f>IF(C5="Office Costs",F5*0.2,0)</f>
        <v/>
      </c>
      <c r="I5" s="12" t="inlineStr">
        <is>
          <t>Ring-fenced for youth arts project</t>
        </is>
      </c>
    </row>
    <row r="6">
      <c r="A6" s="3" t="n">
        <v>46130</v>
      </c>
      <c r="B6" s="4" t="inlineStr">
        <is>
          <t>Spring Fundraising Gala</t>
        </is>
      </c>
      <c r="C6" s="5" t="inlineStr">
        <is>
          <t>Fundraising Events</t>
        </is>
      </c>
      <c r="D6" s="5" t="inlineStr">
        <is>
          <t>Unrestricted</t>
        </is>
      </c>
      <c r="E6" s="6" t="n">
        <v>4200</v>
      </c>
      <c r="F6" s="6" t="n">
        <v>950</v>
      </c>
      <c r="G6" s="6">
        <f>E6-F6</f>
        <v/>
      </c>
      <c r="H6" s="6">
        <f>IF(C6="Office Costs",F6*0.2,0)</f>
        <v/>
      </c>
      <c r="I6" s="7" t="inlineStr">
        <is>
          <t>Venue hire and catering costs</t>
        </is>
      </c>
    </row>
    <row r="7">
      <c r="A7" s="8" t="n">
        <v>46142</v>
      </c>
      <c r="B7" s="9" t="inlineStr">
        <is>
          <t>Membership Renewals</t>
        </is>
      </c>
      <c r="C7" s="10" t="inlineStr">
        <is>
          <t>Membership Fees</t>
        </is>
      </c>
      <c r="D7" s="10" t="inlineStr">
        <is>
          <t>Unrestricted</t>
        </is>
      </c>
      <c r="E7" s="11" t="n">
        <v>1800</v>
      </c>
      <c r="F7" s="11" t="n">
        <v>0</v>
      </c>
      <c r="G7" s="11">
        <f>E7-F7</f>
        <v/>
      </c>
      <c r="H7" s="11">
        <f>IF(C7="Office Costs",F7*0.2,0)</f>
        <v/>
      </c>
      <c r="I7" s="12" t="inlineStr">
        <is>
          <t>Annual membership subscriptions</t>
        </is>
      </c>
    </row>
    <row r="8">
      <c r="A8" s="3" t="n">
        <v>46147</v>
      </c>
      <c r="B8" s="4" t="inlineStr">
        <is>
          <t>Staff Salaries - April</t>
        </is>
      </c>
      <c r="C8" s="5" t="inlineStr">
        <is>
          <t>Staff Costs</t>
        </is>
      </c>
      <c r="D8" s="5" t="inlineStr">
        <is>
          <t>Unrestricted</t>
        </is>
      </c>
      <c r="E8" s="6" t="n">
        <v>0</v>
      </c>
      <c r="F8" s="6" t="n">
        <v>6200</v>
      </c>
      <c r="G8" s="6">
        <f>E8-F8</f>
        <v/>
      </c>
      <c r="H8" s="6">
        <f>IF(C8="Office Costs",F8*0.2,0)</f>
        <v/>
      </c>
      <c r="I8" s="7" t="inlineStr">
        <is>
          <t>Gross pay 3 employees</t>
        </is>
      </c>
    </row>
    <row r="9">
      <c r="A9" s="8" t="n">
        <v>46152</v>
      </c>
      <c r="B9" s="9" t="inlineStr">
        <is>
          <t>Office Rent - Bristol Hub</t>
        </is>
      </c>
      <c r="C9" s="10" t="inlineStr">
        <is>
          <t>Office Costs</t>
        </is>
      </c>
      <c r="D9" s="10" t="inlineStr">
        <is>
          <t>Unrestricted</t>
        </is>
      </c>
      <c r="E9" s="11" t="n">
        <v>0</v>
      </c>
      <c r="F9" s="11" t="n">
        <v>1200</v>
      </c>
      <c r="G9" s="11">
        <f>E9-F9</f>
        <v/>
      </c>
      <c r="H9" s="11">
        <f>IF(C9="Office Costs",F9*0.2,0)</f>
        <v/>
      </c>
      <c r="I9" s="12" t="inlineStr">
        <is>
          <t>Quarterly rent instalment</t>
        </is>
      </c>
    </row>
    <row r="10">
      <c r="A10" s="3" t="n">
        <v>46157</v>
      </c>
      <c r="B10" s="4" t="inlineStr">
        <is>
          <t>Youth Programme Materials</t>
        </is>
      </c>
      <c r="C10" s="5" t="inlineStr">
        <is>
          <t>Programme Costs</t>
        </is>
      </c>
      <c r="D10" s="5" t="inlineStr">
        <is>
          <t>Restricted</t>
        </is>
      </c>
      <c r="E10" s="6" t="n">
        <v>0</v>
      </c>
      <c r="F10" s="6" t="n">
        <v>3200</v>
      </c>
      <c r="G10" s="6">
        <f>E10-F10</f>
        <v/>
      </c>
      <c r="H10" s="6">
        <f>IF(C10="Office Costs",F10*0.2,0)</f>
        <v/>
      </c>
      <c r="I10" s="7" t="inlineStr">
        <is>
          <t>Art supplies and workshop kit</t>
        </is>
      </c>
    </row>
    <row r="11">
      <c r="A11" s="8" t="n">
        <v>46162</v>
      </c>
      <c r="B11" s="9" t="inlineStr">
        <is>
          <t>Trustee Meeting Expenses</t>
        </is>
      </c>
      <c r="C11" s="10" t="inlineStr">
        <is>
          <t>Governance Costs</t>
        </is>
      </c>
      <c r="D11" s="10" t="inlineStr">
        <is>
          <t>Unrestricted</t>
        </is>
      </c>
      <c r="E11" s="11" t="n">
        <v>0</v>
      </c>
      <c r="F11" s="11" t="n">
        <v>350</v>
      </c>
      <c r="G11" s="11">
        <f>E11-F11</f>
        <v/>
      </c>
      <c r="H11" s="11">
        <f>IF(C11="Office Costs",F11*0.2,0)</f>
        <v/>
      </c>
      <c r="I11" s="12" t="inlineStr">
        <is>
          <t>Travel and refreshments</t>
        </is>
      </c>
    </row>
    <row r="12">
      <c r="A12" s="3" t="n">
        <v>46167</v>
      </c>
      <c r="B12" s="4" t="inlineStr">
        <is>
          <t>Legacy Donation - Estate of J. Harper</t>
        </is>
      </c>
      <c r="C12" s="5" t="inlineStr">
        <is>
          <t>Donations</t>
        </is>
      </c>
      <c r="D12" s="5" t="inlineStr">
        <is>
          <t>Restricted</t>
        </is>
      </c>
      <c r="E12" s="6" t="n">
        <v>8000</v>
      </c>
      <c r="F12" s="6" t="n">
        <v>0</v>
      </c>
      <c r="G12" s="6">
        <f>E12-F12</f>
        <v/>
      </c>
      <c r="H12" s="6">
        <f>IF(C12="Office Costs",F12*0.2,0)</f>
        <v/>
      </c>
      <c r="I12" s="7" t="inlineStr">
        <is>
          <t>Designated for building fund</t>
        </is>
      </c>
    </row>
    <row r="13">
      <c r="A13" s="8" t="n">
        <v>46173</v>
      </c>
      <c r="B13" s="9" t="inlineStr">
        <is>
          <t>Insurance Premium</t>
        </is>
      </c>
      <c r="C13" s="10" t="inlineStr">
        <is>
          <t>Office Costs</t>
        </is>
      </c>
      <c r="D13" s="10" t="inlineStr">
        <is>
          <t>Unrestricted</t>
        </is>
      </c>
      <c r="E13" s="11" t="n">
        <v>0</v>
      </c>
      <c r="F13" s="11" t="n">
        <v>780</v>
      </c>
      <c r="G13" s="11">
        <f>E13-F13</f>
        <v/>
      </c>
      <c r="H13" s="11">
        <f>IF(C13="Office Costs",F13*0.2,0)</f>
        <v/>
      </c>
      <c r="I13" s="12" t="inlineStr">
        <is>
          <t>Public liability and contents</t>
        </is>
      </c>
    </row>
    <row r="14">
      <c r="A14" s="13" t="inlineStr">
        <is>
          <t>TOTALS</t>
        </is>
      </c>
      <c r="B14" s="28" t="n"/>
      <c r="C14" s="28" t="n"/>
      <c r="D14" s="29" t="n"/>
      <c r="E14" s="15">
        <f>SUM(E4:E13)</f>
        <v/>
      </c>
      <c r="F14" s="15">
        <f>SUM(F4:F13)</f>
        <v/>
      </c>
      <c r="G14" s="15">
        <f>SUM(G4:G13)</f>
        <v/>
      </c>
      <c r="H14" s="15">
        <f>SUM(H4:H13)</f>
        <v/>
      </c>
      <c r="I14" s="16" t="n"/>
    </row>
    <row r="15"/>
    <row r="16"/>
    <row r="17">
      <c r="A17" s="17" t="inlineStr">
        <is>
          <t>Category Summary</t>
        </is>
      </c>
    </row>
    <row r="18">
      <c r="A18" s="2" t="inlineStr">
        <is>
          <t>Category</t>
        </is>
      </c>
      <c r="B18" s="2" t="inlineStr">
        <is>
          <t>Total Income (£)</t>
        </is>
      </c>
      <c r="C18" s="2" t="inlineStr">
        <is>
          <t>Total Expenditure (£)</t>
        </is>
      </c>
      <c r="D18" s="2" t="inlineStr">
        <is>
          <t>Net (£)</t>
        </is>
      </c>
      <c r="E18" s="2" t="inlineStr">
        <is>
          <t>% of Total Income</t>
        </is>
      </c>
    </row>
    <row r="19">
      <c r="A19" s="7" t="inlineStr">
        <is>
          <t>Donations</t>
        </is>
      </c>
      <c r="B19" s="6">
        <f>SUMIF($C$4:$C$13,A19,$E$4:$E$13)</f>
        <v/>
      </c>
      <c r="C19" s="6">
        <f>SUMIF($C$4:$C$13,A19,$F$4:$F$13)</f>
        <v/>
      </c>
      <c r="D19" s="6">
        <f>B19-C19</f>
        <v/>
      </c>
      <c r="E19" s="18">
        <f>IFERROR(B19/$E$14,0)</f>
        <v/>
      </c>
    </row>
    <row r="20">
      <c r="A20" s="12" t="inlineStr">
        <is>
          <t>Grants</t>
        </is>
      </c>
      <c r="B20" s="11">
        <f>SUMIF($C$4:$C$13,A20,$E$4:$E$13)</f>
        <v/>
      </c>
      <c r="C20" s="11">
        <f>SUMIF($C$4:$C$13,A20,$F$4:$F$13)</f>
        <v/>
      </c>
      <c r="D20" s="11">
        <f>B20-C20</f>
        <v/>
      </c>
      <c r="E20" s="19">
        <f>IFERROR(B20/$E$14,0)</f>
        <v/>
      </c>
    </row>
    <row r="21">
      <c r="A21" s="7" t="inlineStr">
        <is>
          <t>Fundraising Events</t>
        </is>
      </c>
      <c r="B21" s="6">
        <f>SUMIF($C$4:$C$13,A21,$E$4:$E$13)</f>
        <v/>
      </c>
      <c r="C21" s="6">
        <f>SUMIF($C$4:$C$13,A21,$F$4:$F$13)</f>
        <v/>
      </c>
      <c r="D21" s="6">
        <f>B21-C21</f>
        <v/>
      </c>
      <c r="E21" s="18">
        <f>IFERROR(B21/$E$14,0)</f>
        <v/>
      </c>
    </row>
    <row r="22">
      <c r="A22" s="12" t="inlineStr">
        <is>
          <t>Membership Fees</t>
        </is>
      </c>
      <c r="B22" s="11">
        <f>SUMIF($C$4:$C$13,A22,$E$4:$E$13)</f>
        <v/>
      </c>
      <c r="C22" s="11">
        <f>SUMIF($C$4:$C$13,A22,$F$4:$F$13)</f>
        <v/>
      </c>
      <c r="D22" s="11">
        <f>B22-C22</f>
        <v/>
      </c>
      <c r="E22" s="19">
        <f>IFERROR(B22/$E$14,0)</f>
        <v/>
      </c>
    </row>
    <row r="23">
      <c r="A23" s="7" t="inlineStr">
        <is>
          <t>Staff Costs</t>
        </is>
      </c>
      <c r="B23" s="6">
        <f>SUMIF($C$4:$C$13,A23,$E$4:$E$13)</f>
        <v/>
      </c>
      <c r="C23" s="6">
        <f>SUMIF($C$4:$C$13,A23,$F$4:$F$13)</f>
        <v/>
      </c>
      <c r="D23" s="6">
        <f>B23-C23</f>
        <v/>
      </c>
      <c r="E23" s="18">
        <f>IFERROR(B23/$E$14,0)</f>
        <v/>
      </c>
    </row>
    <row r="24">
      <c r="A24" s="12" t="inlineStr">
        <is>
          <t>Office Costs</t>
        </is>
      </c>
      <c r="B24" s="11">
        <f>SUMIF($C$4:$C$13,A24,$E$4:$E$13)</f>
        <v/>
      </c>
      <c r="C24" s="11">
        <f>SUMIF($C$4:$C$13,A24,$F$4:$F$13)</f>
        <v/>
      </c>
      <c r="D24" s="11">
        <f>B24-C24</f>
        <v/>
      </c>
      <c r="E24" s="19">
        <f>IFERROR(B24/$E$14,0)</f>
        <v/>
      </c>
    </row>
    <row r="25">
      <c r="A25" s="7" t="inlineStr">
        <is>
          <t>Programme Costs</t>
        </is>
      </c>
      <c r="B25" s="6">
        <f>SUMIF($C$4:$C$13,A25,$E$4:$E$13)</f>
        <v/>
      </c>
      <c r="C25" s="6">
        <f>SUMIF($C$4:$C$13,A25,$F$4:$F$13)</f>
        <v/>
      </c>
      <c r="D25" s="6">
        <f>B25-C25</f>
        <v/>
      </c>
      <c r="E25" s="18">
        <f>IFERROR(B25/$E$14,0)</f>
        <v/>
      </c>
    </row>
    <row r="26">
      <c r="A26" s="12" t="inlineStr">
        <is>
          <t>Governance Costs</t>
        </is>
      </c>
      <c r="B26" s="11">
        <f>SUMIF($C$4:$C$13,A26,$E$4:$E$13)</f>
        <v/>
      </c>
      <c r="C26" s="11">
        <f>SUMIF($C$4:$C$13,A26,$F$4:$F$13)</f>
        <v/>
      </c>
      <c r="D26" s="11">
        <f>B26-C26</f>
        <v/>
      </c>
      <c r="E26" s="19">
        <f>IFERROR(B26/$E$14,0)</f>
        <v/>
      </c>
    </row>
    <row r="27"/>
    <row r="28">
      <c r="A28" s="17" t="inlineStr">
        <is>
          <t>Fund Type Summary</t>
        </is>
      </c>
    </row>
    <row r="29">
      <c r="A29" s="2" t="inlineStr">
        <is>
          <t>Fund Type</t>
        </is>
      </c>
      <c r="B29" s="2" t="inlineStr">
        <is>
          <t>Total Income (£)</t>
        </is>
      </c>
      <c r="C29" s="2" t="inlineStr">
        <is>
          <t>Total Expenditure (£)</t>
        </is>
      </c>
      <c r="D29" s="2" t="inlineStr">
        <is>
          <t>Net (£)</t>
        </is>
      </c>
    </row>
    <row r="30">
      <c r="A30" s="7" t="inlineStr">
        <is>
          <t>Restricted</t>
        </is>
      </c>
      <c r="B30" s="6">
        <f>SUMIF($D$4:$D$13,A30,$E$4:$E$13)</f>
        <v/>
      </c>
      <c r="C30" s="6">
        <f>SUMIF($D$4:$D$13,A30,$F$4:$F$13)</f>
        <v/>
      </c>
      <c r="D30" s="6">
        <f>B30-C30</f>
        <v/>
      </c>
    </row>
    <row r="31">
      <c r="A31" s="12" t="inlineStr">
        <is>
          <t>Unrestricted</t>
        </is>
      </c>
      <c r="B31" s="11">
        <f>SUMIF($D$4:$D$13,A31,$E$4:$E$13)</f>
        <v/>
      </c>
      <c r="C31" s="11">
        <f>SUMIF($D$4:$D$13,A31,$F$4:$F$13)</f>
        <v/>
      </c>
      <c r="D31" s="11">
        <f>B31-C31</f>
        <v/>
      </c>
    </row>
  </sheetData>
  <mergeCells count="2">
    <mergeCell ref="A1:I1"/>
    <mergeCell ref="A14:D14"/>
  </mergeCells>
  <conditionalFormatting sqref="G4:G14">
    <cfRule type="cellIs" priority="1" operator="lessThan" dxfId="0">
      <formula>0</formula>
    </cfRule>
    <cfRule type="cellIs" priority="2" operator="greaterThanOrEqual" dxfId="1">
      <formula>0</formula>
    </cfRule>
  </conditionalFormatting>
  <dataValidations count="2">
    <dataValidation sqref="C4:C13" showErrorMessage="1" showDropDown="0" showInputMessage="1" allowBlank="1" error="Please select a category from the list" prompt="Choose a category" type="list">
      <formula1>"Donations,Grants,Fundraising Events,Membership Fees,Staff Costs,Office Costs,Programme Costs,Governance Costs"</formula1>
    </dataValidation>
    <dataValidation sqref="D4:D13" showErrorMessage="1" showDropDown="0" showInputMessage="1" allowBlank="1" error="Please select Restricted or Unrestricted" prompt="Fund type" type="list">
      <formula1>"Restricted,Unrestricted"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8" customWidth="1" min="3" max="3"/>
    <col width="16" customWidth="1" min="4" max="4"/>
    <col width="14" customWidth="1" min="5" max="5"/>
    <col width="14" customWidth="1" min="6" max="6"/>
  </cols>
  <sheetData>
    <row r="1" ht="26" customHeight="1">
      <c r="A1" s="17" t="inlineStr">
        <is>
          <t>Bristol Community Trust – Trustees Financial Dashboard – Year Ended 31 March 2027</t>
        </is>
      </c>
    </row>
    <row r="2"/>
    <row r="3">
      <c r="A3" s="20" t="inlineStr">
        <is>
          <t>Key Financial Metrics</t>
        </is>
      </c>
    </row>
    <row r="4">
      <c r="A4" s="21" t="inlineStr">
        <is>
          <t>Total Income (£)</t>
        </is>
      </c>
      <c r="B4" s="22">
        <f>'Income &amp; Expenditure'!E14</f>
        <v/>
      </c>
    </row>
    <row r="5">
      <c r="A5" s="21" t="inlineStr">
        <is>
          <t>Total Expenditure (£)</t>
        </is>
      </c>
      <c r="B5" s="22">
        <f>'Income &amp; Expenditure'!F14</f>
        <v/>
      </c>
    </row>
    <row r="6">
      <c r="A6" s="21" t="inlineStr">
        <is>
          <t>Net Surplus / (Deficit) (£)</t>
        </is>
      </c>
      <c r="B6" s="22">
        <f>'Income &amp; Expenditure'!G14</f>
        <v/>
      </c>
    </row>
    <row r="7">
      <c r="A7" s="21" t="inlineStr">
        <is>
          <t>Total VAT Reclaimable (£)</t>
        </is>
      </c>
      <c r="B7" s="22">
        <f>'Income &amp; Expenditure'!H14</f>
        <v/>
      </c>
    </row>
    <row r="8">
      <c r="A8" s="21" t="inlineStr">
        <is>
          <t>Reserves Brought Forward (£)</t>
        </is>
      </c>
      <c r="B8" s="23" t="n">
        <v>25000</v>
      </c>
    </row>
    <row r="9">
      <c r="A9" s="24" t="inlineStr">
        <is>
          <t>Reserves Carried Forward (£)</t>
        </is>
      </c>
      <c r="B9" s="25">
        <f>B8+B6</f>
        <v/>
      </c>
    </row>
    <row r="10"/>
    <row r="11">
      <c r="A11" s="20" t="inlineStr">
        <is>
          <t>Restricted vs Unrestricted Funds</t>
        </is>
      </c>
    </row>
    <row r="12">
      <c r="A12" s="2" t="inlineStr">
        <is>
          <t>Fund Type</t>
        </is>
      </c>
      <c r="B12" s="2" t="inlineStr">
        <is>
          <t>Income (£)</t>
        </is>
      </c>
      <c r="C12" s="2" t="inlineStr">
        <is>
          <t>Expenditure (£)</t>
        </is>
      </c>
      <c r="D12" s="2" t="inlineStr">
        <is>
          <t>Net (£)</t>
        </is>
      </c>
    </row>
    <row r="13">
      <c r="A13" s="7">
        <f>'Income &amp; Expenditure'!A30</f>
        <v/>
      </c>
      <c r="B13" s="6">
        <f>'Income &amp; Expenditure'!B30</f>
        <v/>
      </c>
      <c r="C13" s="6">
        <f>'Income &amp; Expenditure'!C30</f>
        <v/>
      </c>
      <c r="D13" s="6">
        <f>'Income &amp; Expenditure'!D30</f>
        <v/>
      </c>
    </row>
    <row r="14">
      <c r="A14" s="12">
        <f>'Income &amp; Expenditure'!A31</f>
        <v/>
      </c>
      <c r="B14" s="11">
        <f>'Income &amp; Expenditure'!B31</f>
        <v/>
      </c>
      <c r="C14" s="11">
        <f>'Income &amp; Expenditure'!C31</f>
        <v/>
      </c>
      <c r="D14" s="11">
        <f>'Income &amp; Expenditure'!D31</f>
        <v/>
      </c>
    </row>
    <row r="15"/>
    <row r="16"/>
    <row r="17">
      <c r="A17" s="20" t="inlineStr">
        <is>
          <t>Income &amp; Expenditure by Category</t>
        </is>
      </c>
    </row>
    <row r="18">
      <c r="A18" s="2" t="inlineStr">
        <is>
          <t>Category</t>
        </is>
      </c>
      <c r="B18" s="2" t="inlineStr">
        <is>
          <t>Income (£)</t>
        </is>
      </c>
      <c r="C18" s="2" t="inlineStr">
        <is>
          <t>Expenditure (£)</t>
        </is>
      </c>
      <c r="D18" s="2" t="inlineStr">
        <is>
          <t>Net (£)</t>
        </is>
      </c>
    </row>
    <row r="19">
      <c r="A19" s="7">
        <f>'Income &amp; Expenditure'!A19</f>
        <v/>
      </c>
      <c r="B19" s="6">
        <f>'Income &amp; Expenditure'!B19</f>
        <v/>
      </c>
      <c r="C19" s="6">
        <f>'Income &amp; Expenditure'!C19</f>
        <v/>
      </c>
      <c r="D19" s="6">
        <f>'Income &amp; Expenditure'!D19</f>
        <v/>
      </c>
    </row>
    <row r="20">
      <c r="A20" s="12">
        <f>'Income &amp; Expenditure'!A20</f>
        <v/>
      </c>
      <c r="B20" s="11">
        <f>'Income &amp; Expenditure'!B20</f>
        <v/>
      </c>
      <c r="C20" s="11">
        <f>'Income &amp; Expenditure'!C20</f>
        <v/>
      </c>
      <c r="D20" s="11">
        <f>'Income &amp; Expenditure'!D20</f>
        <v/>
      </c>
    </row>
    <row r="21">
      <c r="A21" s="7">
        <f>'Income &amp; Expenditure'!A21</f>
        <v/>
      </c>
      <c r="B21" s="6">
        <f>'Income &amp; Expenditure'!B21</f>
        <v/>
      </c>
      <c r="C21" s="6">
        <f>'Income &amp; Expenditure'!C21</f>
        <v/>
      </c>
      <c r="D21" s="6">
        <f>'Income &amp; Expenditure'!D21</f>
        <v/>
      </c>
    </row>
    <row r="22">
      <c r="A22" s="12">
        <f>'Income &amp; Expenditure'!A22</f>
        <v/>
      </c>
      <c r="B22" s="11">
        <f>'Income &amp; Expenditure'!B22</f>
        <v/>
      </c>
      <c r="C22" s="11">
        <f>'Income &amp; Expenditure'!C22</f>
        <v/>
      </c>
      <c r="D22" s="11">
        <f>'Income &amp; Expenditure'!D22</f>
        <v/>
      </c>
    </row>
    <row r="23">
      <c r="A23" s="7">
        <f>'Income &amp; Expenditure'!A23</f>
        <v/>
      </c>
      <c r="B23" s="6">
        <f>'Income &amp; Expenditure'!B23</f>
        <v/>
      </c>
      <c r="C23" s="6">
        <f>'Income &amp; Expenditure'!C23</f>
        <v/>
      </c>
      <c r="D23" s="6">
        <f>'Income &amp; Expenditure'!D23</f>
        <v/>
      </c>
    </row>
    <row r="24">
      <c r="A24" s="12">
        <f>'Income &amp; Expenditure'!A24</f>
        <v/>
      </c>
      <c r="B24" s="11">
        <f>'Income &amp; Expenditure'!B24</f>
        <v/>
      </c>
      <c r="C24" s="11">
        <f>'Income &amp; Expenditure'!C24</f>
        <v/>
      </c>
      <c r="D24" s="11">
        <f>'Income &amp; Expenditure'!D24</f>
        <v/>
      </c>
    </row>
    <row r="25">
      <c r="A25" s="7">
        <f>'Income &amp; Expenditure'!A25</f>
        <v/>
      </c>
      <c r="B25" s="6">
        <f>'Income &amp; Expenditure'!B25</f>
        <v/>
      </c>
      <c r="C25" s="6">
        <f>'Income &amp; Expenditure'!C25</f>
        <v/>
      </c>
      <c r="D25" s="6">
        <f>'Income &amp; Expenditure'!D25</f>
        <v/>
      </c>
    </row>
    <row r="26">
      <c r="A26" s="12">
        <f>'Income &amp; Expenditure'!A26</f>
        <v/>
      </c>
      <c r="B26" s="11">
        <f>'Income &amp; Expenditure'!B26</f>
        <v/>
      </c>
      <c r="C26" s="11">
        <f>'Income &amp; Expenditure'!C26</f>
        <v/>
      </c>
      <c r="D26" s="11">
        <f>'Income &amp; Expenditure'!D26</f>
        <v/>
      </c>
    </row>
  </sheetData>
  <mergeCells count="4">
    <mergeCell ref="A1:F1"/>
    <mergeCell ref="A3:B3"/>
    <mergeCell ref="A11:D11"/>
    <mergeCell ref="A17:D17"/>
  </mergeCells>
  <conditionalFormatting sqref="B6">
    <cfRule type="expression" priority="1" dxfId="0">
      <formula>B6&lt;0</formula>
    </cfRule>
    <cfRule type="expression" priority="2" dxfId="1">
      <formula>B6&gt;=0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8" customWidth="1" min="1" max="1"/>
    <col width="95" customWidth="1" min="2" max="2"/>
  </cols>
  <sheetData>
    <row r="1" ht="26" customHeight="1">
      <c r="A1" s="17" t="inlineStr">
        <is>
          <t>Charity Accounts Template – User Guide</t>
        </is>
      </c>
    </row>
    <row r="2"/>
    <row r="3">
      <c r="A3" s="2" t="inlineStr">
        <is>
          <t>Section</t>
        </is>
      </c>
      <c r="B3" s="2" t="inlineStr">
        <is>
          <t>Guidance</t>
        </is>
      </c>
    </row>
    <row r="4" ht="42" customHeight="1">
      <c r="A4" s="26" t="inlineStr">
        <is>
          <t>Income &amp; Expenditure sheet</t>
        </is>
      </c>
      <c r="B4" s="7" t="inlineStr">
        <is>
          <t>Record every transaction as a single row. Enter the date, a clear description, choose the Category and Fund Type from the dropdown lists, and enter the amount in either the Income or Expenditure column (leave the other blank or zero).</t>
        </is>
      </c>
    </row>
    <row r="5" ht="42" customHeight="1">
      <c r="A5" s="27" t="inlineStr">
        <is>
          <t>Fund Type</t>
        </is>
      </c>
      <c r="B5" s="12" t="inlineStr">
        <is>
          <t>Select "Restricted" for donations or grants that must be spent on a specific purpose, and "Unrestricted" for general funds the charity can use freely, in line with the Charities SORP.</t>
        </is>
      </c>
    </row>
    <row r="6" ht="42" customHeight="1">
      <c r="A6" s="26" t="inlineStr">
        <is>
          <t>Net column</t>
        </is>
      </c>
      <c r="B6" s="7" t="inlineStr">
        <is>
          <t>Calculated automatically as Income minus Expenditure for each row. Shown in green when positive and red when negative.</t>
        </is>
      </c>
    </row>
    <row r="7" ht="42" customHeight="1">
      <c r="A7" s="27" t="inlineStr">
        <is>
          <t>VAT Reclaimable column</t>
        </is>
      </c>
      <c r="B7" s="12" t="inlineStr">
        <is>
          <t>Automatically estimates 20% VAT on Office Costs entries as an example; adjust the formula logic if your charity reclaims VAT on other cost categories.</t>
        </is>
      </c>
    </row>
    <row r="8" ht="42" customHeight="1">
      <c r="A8" s="26" t="inlineStr">
        <is>
          <t>Category Summary table</t>
        </is>
      </c>
      <c r="B8" s="7" t="inlineStr">
        <is>
          <t>Uses SUMIF formulas to total income and expenditure for each category automatically as you add transactions.</t>
        </is>
      </c>
    </row>
    <row r="9" ht="42" customHeight="1">
      <c r="A9" s="27" t="inlineStr">
        <is>
          <t>Fund Type Summary table</t>
        </is>
      </c>
      <c r="B9" s="12" t="inlineStr">
        <is>
          <t>Uses SUMIF formulas to show the split between Restricted and Unrestricted funds, essential for Trustees Annual Report disclosures.</t>
        </is>
      </c>
    </row>
    <row r="10" ht="42" customHeight="1">
      <c r="A10" s="26" t="inlineStr">
        <is>
          <t>Dashboard sheet</t>
        </is>
      </c>
      <c r="B10" s="7" t="inlineStr">
        <is>
          <t>Pulls key totals directly from the Income &amp; Expenditure sheet using cell references. Enter your opening "Reserves Brought Forward" figure in the pale yellow input cell.</t>
        </is>
      </c>
    </row>
    <row r="11" ht="42" customHeight="1">
      <c r="A11" s="27" t="inlineStr">
        <is>
          <t>Charts</t>
        </is>
      </c>
      <c r="B11" s="12" t="inlineStr">
        <is>
          <t>The bar chart compares income and expenditure by category; the pie chart shows the proportion of income that is restricted versus unrestricted.</t>
        </is>
      </c>
    </row>
    <row r="12" ht="42" customHeight="1">
      <c r="A12" s="26" t="inlineStr">
        <is>
          <t>Data validation</t>
        </is>
      </c>
      <c r="B12" s="7" t="inlineStr">
        <is>
          <t>Category and Fund Type columns use dropdown lists to keep entries consistent and prevent typing errors.</t>
        </is>
      </c>
    </row>
    <row r="13" ht="42" customHeight="1">
      <c r="A13" s="27" t="inlineStr">
        <is>
          <t>Annual review</t>
        </is>
      </c>
      <c r="B13" s="12" t="inlineStr">
        <is>
          <t>Update this template monthly and reconcile against bank statements. Review restricted fund balances regularly to ensure compliance with donor conditions and Charity Commission requirements.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2026-07-21T18:10:57Z</dcterms:created>
  <dcterms:modified xmlns:dcterms="http://purl.org/dc/terms/" xmlns:xsi="http://www.w3.org/2001/XMLSchema-instance" xsi:type="dcterms:W3CDTF">2026-07-21T18:10:57Z</dcterms:modified>
</cp:coreProperties>
</file>