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al Income" sheetId="1" state="visible" r:id="rId1"/>
    <sheet xmlns:r="http://schemas.openxmlformats.org/officeDocument/2006/relationships" name="Property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&quot;%&quot;"/>
  </numFmts>
  <fonts count="9">
    <font>
      <name val="Calibri"/>
      <family val="2"/>
      <color theme="1"/>
      <sz val="11"/>
      <scheme val="minor"/>
    </font>
    <font>
      <name val="Calibri"/>
      <b val="1"/>
      <color rgb="001E293B"/>
      <sz val="13"/>
    </font>
    <font>
      <name val="Calibri"/>
      <b val="1"/>
      <color rgb="00FFFFFF"/>
      <sz val="11"/>
    </font>
    <font>
      <name val="Calibri"/>
      <sz val="10"/>
    </font>
    <font>
      <name val="Calibri"/>
      <color rgb="0016A34A"/>
      <sz val="10"/>
    </font>
    <font>
      <name val="Calibri"/>
      <color rgb="00DC2626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E293B"/>
      <sz val="14"/>
    </font>
  </fonts>
  <fills count="8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C8102E"/>
      </patternFill>
    </fill>
    <fill>
      <patternFill patternType="solid">
        <fgColor rgb="00F0FFF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right" vertical="center"/>
    </xf>
    <xf numFmtId="0" fontId="0" fillId="2" borderId="1" pivotButton="0" quotePrefix="0" xfId="0"/>
    <xf numFmtId="165" fontId="7" fillId="7" borderId="1" applyAlignment="1" pivotButton="0" quotePrefix="0" xfId="0">
      <alignment horizontal="right" vertical="center"/>
    </xf>
    <xf numFmtId="0" fontId="7" fillId="7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165" fontId="3" fillId="2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center" vertical="center"/>
    </xf>
    <xf numFmtId="0" fontId="0" fillId="6" borderId="1" pivotButton="0" quotePrefix="0" xfId="0"/>
    <xf numFmtId="165" fontId="6" fillId="6" borderId="1" applyAlignment="1" pivotButton="0" quotePrefix="0" xfId="0">
      <alignment horizontal="right" vertical="center"/>
    </xf>
    <xf numFmtId="0" fontId="7" fillId="0" borderId="0" pivotButton="0" quotePrefix="0" xfId="0"/>
    <xf numFmtId="165" fontId="0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3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5" fontId="7" fillId="7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right" vertical="center"/>
    </xf>
    <xf numFmtId="165" fontId="0" fillId="0" borderId="0" pivotButton="0" quotePrefix="0" xfId="0"/>
  </cellXfs>
  <cellStyles count="1">
    <cellStyle name="Normal" xfId="0" builtinId="0" hidden="0"/>
  </cellStyles>
  <dxfs count="4">
    <dxf>
      <font>
        <color rgb="0016A34A"/>
      </font>
      <fill>
        <patternFill patternType="solid">
          <fgColor rgb="00F0FFF4"/>
        </patternFill>
      </fill>
    </dxf>
    <dxf>
      <font>
        <color rgb="00DC2626"/>
      </font>
      <fill>
        <patternFill patternType="solid">
          <fgColor rgb="00FFF1F2"/>
        </patternFill>
      </fill>
    </dxf>
    <dxf>
      <font>
        <b val="1"/>
        <color rgb="0016A34A"/>
      </font>
      <fill>
        <patternFill patternType="solid">
          <fgColor rgb="00F0FFF4"/>
        </patternFill>
      </fill>
    </dxf>
    <dxf>
      <font>
        <b val="1"/>
        <color rgb="00DC2626"/>
      </font>
      <fill>
        <patternFill patternType="solid">
          <fgColor rgb="00FFF1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Income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'Property Summary'!H2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'Property Summary'!$A$3:$A$10</f>
            </numRef>
          </cat>
          <val>
            <numRef>
              <f>'Property Summary'!$H$3:$H$10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Income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 Split</a:t>
            </a:r>
          </a:p>
        </rich>
      </tx>
    </title>
    <plotArea>
      <pieChart>
        <varyColors val="1"/>
        <ser>
          <idx val="0"/>
          <order val="0"/>
          <tx>
            <strRef>
              <f>'Property Summary'!O14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'Property Summary'!$N$15:$N$16</f>
            </numRef>
          </cat>
          <val>
            <numRef>
              <f>'Property Summary'!$O$15:$O$16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14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0" customWidth="1" min="3" max="3"/>
    <col width="22" customWidth="1" min="4" max="4"/>
    <col width="16" customWidth="1" min="5" max="5"/>
    <col width="18" customWidth="1" min="6" max="6"/>
    <col width="14" customWidth="1" min="7" max="7"/>
    <col width="16" customWidth="1" min="8" max="8"/>
    <col width="18" customWidth="1" min="9" max="9"/>
    <col width="28" customWidth="1" min="10" max="10"/>
    <col width="13" customWidth="1" min="11" max="11"/>
    <col width="13" customWidth="1" min="12" max="12"/>
    <col width="18" customWidth="1" min="13" max="13"/>
    <col width="16" customWidth="1" min="14" max="14"/>
    <col width="11" customWidth="1" min="15" max="15"/>
    <col width="10" customWidth="1" min="16" max="16"/>
    <col width="22" customWidth="1" min="17" max="17"/>
  </cols>
  <sheetData>
    <row r="1" ht="20" customHeight="1">
      <c r="A1" s="1" t="inlineStr">
        <is>
          <t>Landlord Rental Income Record — 2026/27 Tax Year</t>
        </is>
      </c>
      <c r="B1" s="35" t="n"/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5" t="n"/>
      <c r="M1" s="35" t="n"/>
      <c r="N1" s="35" t="n"/>
      <c r="O1" s="35" t="n"/>
      <c r="P1" s="35" t="n"/>
      <c r="Q1" s="36" t="n"/>
    </row>
    <row r="2" ht="18" customHeight="1">
      <c r="A2" s="2" t="inlineStr">
        <is>
          <t>Transaction ID</t>
        </is>
      </c>
      <c r="B2" s="2" t="inlineStr">
        <is>
          <t>Date</t>
        </is>
      </c>
      <c r="C2" s="2" t="inlineStr">
        <is>
          <t>Tax Year</t>
        </is>
      </c>
      <c r="D2" s="2" t="inlineStr">
        <is>
          <t>Property Name</t>
        </is>
      </c>
      <c r="E2" s="2" t="inlineStr">
        <is>
          <t>Property Type</t>
        </is>
      </c>
      <c r="F2" s="2" t="inlineStr">
        <is>
          <t>Tenant Name</t>
        </is>
      </c>
      <c r="G2" s="2" t="inlineStr">
        <is>
          <t>City/Town</t>
        </is>
      </c>
      <c r="H2" s="2" t="inlineStr">
        <is>
          <t>Transaction Type</t>
        </is>
      </c>
      <c r="I2" s="2" t="inlineStr">
        <is>
          <t>Category</t>
        </is>
      </c>
      <c r="J2" s="2" t="inlineStr">
        <is>
          <t>Description</t>
        </is>
      </c>
      <c r="K2" s="2" t="inlineStr">
        <is>
          <t>Amount (£)</t>
        </is>
      </c>
      <c r="L2" s="2" t="inlineStr">
        <is>
          <t>VAT Included?</t>
        </is>
      </c>
      <c r="M2" s="2" t="inlineStr">
        <is>
          <t>Receipt/Invoice Ref</t>
        </is>
      </c>
      <c r="N2" s="2" t="inlineStr">
        <is>
          <t>Payment Method</t>
        </is>
      </c>
      <c r="O2" s="2" t="inlineStr">
        <is>
          <t>Status</t>
        </is>
      </c>
      <c r="P2" s="2" t="inlineStr">
        <is>
          <t>Month</t>
        </is>
      </c>
      <c r="Q2" s="2" t="inlineStr">
        <is>
          <t>Notes</t>
        </is>
      </c>
    </row>
    <row r="3" ht="16" customHeight="1">
      <c r="A3" s="3" t="inlineStr">
        <is>
          <t>TXN-001</t>
        </is>
      </c>
      <c r="B3" s="37" t="n">
        <v>46118</v>
      </c>
      <c r="C3" s="3">
        <f>IF(MONTH(B3)&gt;=4,"FY "&amp;YEAR(B3)&amp;"/"&amp;RIGHT(YEAR(B3)+1,2),"FY "&amp;YEAR(B3)-1&amp;"/"&amp;RIGHT(YEAR(B3),2))</f>
        <v/>
      </c>
      <c r="D3" s="5" t="inlineStr">
        <is>
          <t>34 Maple Road</t>
        </is>
      </c>
      <c r="E3" s="5" t="inlineStr">
        <is>
          <t>Terraced House</t>
        </is>
      </c>
      <c r="F3" s="5" t="inlineStr">
        <is>
          <t>Oliver Smith</t>
        </is>
      </c>
      <c r="G3" s="5" t="inlineStr">
        <is>
          <t>London</t>
        </is>
      </c>
      <c r="H3" s="6" t="inlineStr">
        <is>
          <t>Income</t>
        </is>
      </c>
      <c r="I3" s="5" t="inlineStr">
        <is>
          <t>Rental Income</t>
        </is>
      </c>
      <c r="J3" s="5" t="inlineStr">
        <is>
          <t>Monthly rent received</t>
        </is>
      </c>
      <c r="K3" s="38" t="n">
        <v>1250</v>
      </c>
      <c r="L3" s="6" t="inlineStr">
        <is>
          <t>No</t>
        </is>
      </c>
      <c r="M3" s="6" t="inlineStr">
        <is>
          <t>REC-001</t>
        </is>
      </c>
      <c r="N3" s="5" t="inlineStr">
        <is>
          <t>Bank Transfer</t>
        </is>
      </c>
      <c r="O3" s="6">
        <f>IF(O3="Paid","Paid",IF(B3&lt;TODAY(),"Overdue","Due"))</f>
        <v/>
      </c>
      <c r="P3" s="3">
        <f>IFERROR(TEXT(B3,"mmm-yy"),"")</f>
        <v/>
      </c>
      <c r="Q3" s="5" t="inlineStr"/>
    </row>
    <row r="4" ht="16" customHeight="1">
      <c r="A4" s="8" t="inlineStr">
        <is>
          <t>TXN-002</t>
        </is>
      </c>
      <c r="B4" s="37" t="n">
        <v>46122</v>
      </c>
      <c r="C4" s="8">
        <f>IF(MONTH(B4)&gt;=4,"FY "&amp;YEAR(B4)&amp;"/"&amp;RIGHT(YEAR(B4)+1,2),"FY "&amp;YEAR(B4)-1&amp;"/"&amp;RIGHT(YEAR(B4),2))</f>
        <v/>
      </c>
      <c r="D4" s="5" t="inlineStr">
        <is>
          <t>12 Oak Avenue</t>
        </is>
      </c>
      <c r="E4" s="5" t="inlineStr">
        <is>
          <t>Flat</t>
        </is>
      </c>
      <c r="F4" s="5" t="inlineStr">
        <is>
          <t>Amelia Jones</t>
        </is>
      </c>
      <c r="G4" s="5" t="inlineStr">
        <is>
          <t>Manchester</t>
        </is>
      </c>
      <c r="H4" s="6" t="inlineStr">
        <is>
          <t>Income</t>
        </is>
      </c>
      <c r="I4" s="5" t="inlineStr">
        <is>
          <t>Rental Income</t>
        </is>
      </c>
      <c r="J4" s="5" t="inlineStr">
        <is>
          <t>Monthly rent received</t>
        </is>
      </c>
      <c r="K4" s="38" t="n">
        <v>925</v>
      </c>
      <c r="L4" s="6" t="inlineStr">
        <is>
          <t>No</t>
        </is>
      </c>
      <c r="M4" s="6" t="inlineStr">
        <is>
          <t>REC-002</t>
        </is>
      </c>
      <c r="N4" s="5" t="inlineStr">
        <is>
          <t>Bank Transfer</t>
        </is>
      </c>
      <c r="O4" s="6">
        <f>IF(O4="Paid","Paid",IF(B4&lt;TODAY(),"Overdue","Due"))</f>
        <v/>
      </c>
      <c r="P4" s="8">
        <f>IFERROR(TEXT(B4,"mmm-yy"),"")</f>
        <v/>
      </c>
      <c r="Q4" s="5" t="inlineStr"/>
    </row>
    <row r="5" ht="16" customHeight="1">
      <c r="A5" s="3" t="inlineStr">
        <is>
          <t>TXN-003</t>
        </is>
      </c>
      <c r="B5" s="37" t="n">
        <v>46127</v>
      </c>
      <c r="C5" s="3">
        <f>IF(MONTH(B5)&gt;=4,"FY "&amp;YEAR(B5)&amp;"/"&amp;RIGHT(YEAR(B5)+1,2),"FY "&amp;YEAR(B5)-1&amp;"/"&amp;RIGHT(YEAR(B5),2))</f>
        <v/>
      </c>
      <c r="D5" s="5" t="inlineStr">
        <is>
          <t>7 Pine Street</t>
        </is>
      </c>
      <c r="E5" s="5" t="inlineStr">
        <is>
          <t>Semi-Detached</t>
        </is>
      </c>
      <c r="F5" s="5" t="inlineStr">
        <is>
          <t>Harry Brown</t>
        </is>
      </c>
      <c r="G5" s="5" t="inlineStr">
        <is>
          <t>Birmingham</t>
        </is>
      </c>
      <c r="H5" s="6" t="inlineStr">
        <is>
          <t>Expense</t>
        </is>
      </c>
      <c r="I5" s="5" t="inlineStr">
        <is>
          <t>Maintenance</t>
        </is>
      </c>
      <c r="J5" s="5" t="inlineStr">
        <is>
          <t>Gas safety certificate</t>
        </is>
      </c>
      <c r="K5" s="39" t="n">
        <v>-85</v>
      </c>
      <c r="L5" s="6" t="inlineStr">
        <is>
          <t>Yes</t>
        </is>
      </c>
      <c r="M5" s="6" t="inlineStr">
        <is>
          <t>INV-001</t>
        </is>
      </c>
      <c r="N5" s="5" t="inlineStr">
        <is>
          <t>Bank Transfer</t>
        </is>
      </c>
      <c r="O5" s="6">
        <f>IF(O5="Paid","Paid",IF(B5&lt;TODAY(),"Overdue","Due"))</f>
        <v/>
      </c>
      <c r="P5" s="3">
        <f>IFERROR(TEXT(B5,"mmm-yy"),"")</f>
        <v/>
      </c>
      <c r="Q5" s="5" t="inlineStr"/>
    </row>
    <row r="6" ht="16" customHeight="1">
      <c r="A6" s="8" t="inlineStr">
        <is>
          <t>TXN-004</t>
        </is>
      </c>
      <c r="B6" s="37" t="n">
        <v>46132</v>
      </c>
      <c r="C6" s="8">
        <f>IF(MONTH(B6)&gt;=4,"FY "&amp;YEAR(B6)&amp;"/"&amp;RIGHT(YEAR(B6)+1,2),"FY "&amp;YEAR(B6)-1&amp;"/"&amp;RIGHT(YEAR(B6),2))</f>
        <v/>
      </c>
      <c r="D6" s="5" t="inlineStr">
        <is>
          <t>8 Elm Close</t>
        </is>
      </c>
      <c r="E6" s="5" t="inlineStr">
        <is>
          <t>Detached</t>
        </is>
      </c>
      <c r="F6" s="5" t="inlineStr">
        <is>
          <t>Sophie Wilson</t>
        </is>
      </c>
      <c r="G6" s="5" t="inlineStr">
        <is>
          <t>Leeds</t>
        </is>
      </c>
      <c r="H6" s="6" t="inlineStr">
        <is>
          <t>Expense</t>
        </is>
      </c>
      <c r="I6" s="5" t="inlineStr">
        <is>
          <t>Repairs</t>
        </is>
      </c>
      <c r="J6" s="5" t="inlineStr">
        <is>
          <t>Emergency plumbing repair</t>
        </is>
      </c>
      <c r="K6" s="39" t="n">
        <v>-240</v>
      </c>
      <c r="L6" s="6" t="inlineStr">
        <is>
          <t>Yes</t>
        </is>
      </c>
      <c r="M6" s="6" t="inlineStr">
        <is>
          <t>INV-002</t>
        </is>
      </c>
      <c r="N6" s="5" t="inlineStr">
        <is>
          <t>Debit Card</t>
        </is>
      </c>
      <c r="O6" s="6">
        <f>IF(O6="Paid","Paid",IF(B6&lt;TODAY(),"Overdue","Due"))</f>
        <v/>
      </c>
      <c r="P6" s="8">
        <f>IFERROR(TEXT(B6,"mmm-yy"),"")</f>
        <v/>
      </c>
      <c r="Q6" s="5" t="inlineStr"/>
    </row>
    <row r="7" ht="16" customHeight="1">
      <c r="A7" s="3" t="inlineStr">
        <is>
          <t>TXN-005</t>
        </is>
      </c>
      <c r="B7" s="37" t="n">
        <v>46143</v>
      </c>
      <c r="C7" s="3">
        <f>IF(MONTH(B7)&gt;=4,"FY "&amp;YEAR(B7)&amp;"/"&amp;RIGHT(YEAR(B7)+1,2),"FY "&amp;YEAR(B7)-1&amp;"/"&amp;RIGHT(YEAR(B7),2))</f>
        <v/>
      </c>
      <c r="D7" s="5" t="inlineStr">
        <is>
          <t>3 Birch Lane</t>
        </is>
      </c>
      <c r="E7" s="5" t="inlineStr">
        <is>
          <t>Flat</t>
        </is>
      </c>
      <c r="F7" s="5" t="inlineStr">
        <is>
          <t>Jack Taylor</t>
        </is>
      </c>
      <c r="G7" s="5" t="inlineStr">
        <is>
          <t>Bristol</t>
        </is>
      </c>
      <c r="H7" s="6" t="inlineStr">
        <is>
          <t>Income</t>
        </is>
      </c>
      <c r="I7" s="5" t="inlineStr">
        <is>
          <t>Deposit</t>
        </is>
      </c>
      <c r="J7" s="5" t="inlineStr">
        <is>
          <t>Security deposit received</t>
        </is>
      </c>
      <c r="K7" s="38" t="n">
        <v>1100</v>
      </c>
      <c r="L7" s="6" t="inlineStr">
        <is>
          <t>No</t>
        </is>
      </c>
      <c r="M7" s="6" t="inlineStr">
        <is>
          <t>REC-003</t>
        </is>
      </c>
      <c r="N7" s="5" t="inlineStr">
        <is>
          <t>Bank Transfer</t>
        </is>
      </c>
      <c r="O7" s="6">
        <f>IF(O7="Paid","Paid",IF(B7&lt;TODAY(),"Overdue","Due"))</f>
        <v/>
      </c>
      <c r="P7" s="3">
        <f>IFERROR(TEXT(B7,"mmm-yy"),"")</f>
        <v/>
      </c>
      <c r="Q7" s="5" t="inlineStr"/>
    </row>
    <row r="8" ht="16" customHeight="1">
      <c r="A8" s="8" t="inlineStr">
        <is>
          <t>TXN-006</t>
        </is>
      </c>
      <c r="B8" s="37" t="n">
        <v>46147</v>
      </c>
      <c r="C8" s="8">
        <f>IF(MONTH(B8)&gt;=4,"FY "&amp;YEAR(B8)&amp;"/"&amp;RIGHT(YEAR(B8)+1,2),"FY "&amp;YEAR(B8)-1&amp;"/"&amp;RIGHT(YEAR(B8),2))</f>
        <v/>
      </c>
      <c r="D8" s="5" t="inlineStr">
        <is>
          <t>21 Cedar Way</t>
        </is>
      </c>
      <c r="E8" s="5" t="inlineStr">
        <is>
          <t>Terraced House</t>
        </is>
      </c>
      <c r="F8" s="5" t="inlineStr">
        <is>
          <t>Emily Davies</t>
        </is>
      </c>
      <c r="G8" s="5" t="inlineStr">
        <is>
          <t>Glasgow</t>
        </is>
      </c>
      <c r="H8" s="6" t="inlineStr">
        <is>
          <t>Income</t>
        </is>
      </c>
      <c r="I8" s="5" t="inlineStr">
        <is>
          <t>Rental Income</t>
        </is>
      </c>
      <c r="J8" s="5" t="inlineStr">
        <is>
          <t>Monthly rent received</t>
        </is>
      </c>
      <c r="K8" s="38" t="n">
        <v>1050</v>
      </c>
      <c r="L8" s="6" t="inlineStr">
        <is>
          <t>No</t>
        </is>
      </c>
      <c r="M8" s="6" t="inlineStr">
        <is>
          <t>REC-004</t>
        </is>
      </c>
      <c r="N8" s="5" t="inlineStr">
        <is>
          <t>Bank Transfer</t>
        </is>
      </c>
      <c r="O8" s="6">
        <f>IF(O8="Paid","Paid",IF(B8&lt;TODAY(),"Overdue","Due"))</f>
        <v/>
      </c>
      <c r="P8" s="8">
        <f>IFERROR(TEXT(B8,"mmm-yy"),"")</f>
        <v/>
      </c>
      <c r="Q8" s="5" t="inlineStr"/>
    </row>
    <row r="9" ht="16" customHeight="1">
      <c r="A9" s="3" t="inlineStr">
        <is>
          <t>TXN-007</t>
        </is>
      </c>
      <c r="B9" s="37" t="n">
        <v>46154</v>
      </c>
      <c r="C9" s="3">
        <f>IF(MONTH(B9)&gt;=4,"FY "&amp;YEAR(B9)&amp;"/"&amp;RIGHT(YEAR(B9)+1,2),"FY "&amp;YEAR(B9)-1&amp;"/"&amp;RIGHT(YEAR(B9),2))</f>
        <v/>
      </c>
      <c r="D9" s="5" t="inlineStr">
        <is>
          <t>34 Maple Road</t>
        </is>
      </c>
      <c r="E9" s="5" t="inlineStr">
        <is>
          <t>Terraced House</t>
        </is>
      </c>
      <c r="F9" s="5" t="inlineStr">
        <is>
          <t>George Evans</t>
        </is>
      </c>
      <c r="G9" s="5" t="inlineStr">
        <is>
          <t>Liverpool</t>
        </is>
      </c>
      <c r="H9" s="6" t="inlineStr">
        <is>
          <t>Expense</t>
        </is>
      </c>
      <c r="I9" s="5" t="inlineStr">
        <is>
          <t>Agent Fees</t>
        </is>
      </c>
      <c r="J9" s="5" t="inlineStr">
        <is>
          <t>Letting agent fee</t>
        </is>
      </c>
      <c r="K9" s="39" t="n">
        <v>-156</v>
      </c>
      <c r="L9" s="6" t="inlineStr">
        <is>
          <t>Yes</t>
        </is>
      </c>
      <c r="M9" s="6" t="inlineStr">
        <is>
          <t>INV-003</t>
        </is>
      </c>
      <c r="N9" s="5" t="inlineStr">
        <is>
          <t>Bank Transfer</t>
        </is>
      </c>
      <c r="O9" s="6">
        <f>IF(O9="Paid","Paid",IF(B9&lt;TODAY(),"Overdue","Due"))</f>
        <v/>
      </c>
      <c r="P9" s="3">
        <f>IFERROR(TEXT(B9,"mmm-yy"),"")</f>
        <v/>
      </c>
      <c r="Q9" s="5" t="inlineStr"/>
    </row>
    <row r="10" ht="16" customHeight="1">
      <c r="A10" s="8" t="inlineStr">
        <is>
          <t>TXN-008</t>
        </is>
      </c>
      <c r="B10" s="37" t="n">
        <v>46160</v>
      </c>
      <c r="C10" s="8">
        <f>IF(MONTH(B10)&gt;=4,"FY "&amp;YEAR(B10)&amp;"/"&amp;RIGHT(YEAR(B10)+1,2),"FY "&amp;YEAR(B10)-1&amp;"/"&amp;RIGHT(YEAR(B10),2))</f>
        <v/>
      </c>
      <c r="D10" s="5" t="inlineStr">
        <is>
          <t>15 Ash Grove</t>
        </is>
      </c>
      <c r="E10" s="5" t="inlineStr">
        <is>
          <t>Flat</t>
        </is>
      </c>
      <c r="F10" s="5" t="inlineStr">
        <is>
          <t>Isla Thomas</t>
        </is>
      </c>
      <c r="G10" s="5" t="inlineStr">
        <is>
          <t>Sheffield</t>
        </is>
      </c>
      <c r="H10" s="6" t="inlineStr">
        <is>
          <t>Income</t>
        </is>
      </c>
      <c r="I10" s="5" t="inlineStr">
        <is>
          <t>Rental Income</t>
        </is>
      </c>
      <c r="J10" s="5" t="inlineStr">
        <is>
          <t>Monthly rent received</t>
        </is>
      </c>
      <c r="K10" s="38" t="n">
        <v>875</v>
      </c>
      <c r="L10" s="6" t="inlineStr">
        <is>
          <t>No</t>
        </is>
      </c>
      <c r="M10" s="6" t="inlineStr">
        <is>
          <t>REC-005</t>
        </is>
      </c>
      <c r="N10" s="5" t="inlineStr">
        <is>
          <t>Bank Transfer</t>
        </is>
      </c>
      <c r="O10" s="6">
        <f>IF(O10="Paid","Paid",IF(B10&lt;TODAY(),"Overdue","Due"))</f>
        <v/>
      </c>
      <c r="P10" s="8">
        <f>IFERROR(TEXT(B10,"mmm-yy"),"")</f>
        <v/>
      </c>
      <c r="Q10" s="5" t="inlineStr"/>
    </row>
    <row r="11" ht="16" customHeight="1">
      <c r="A11" s="3" t="inlineStr">
        <is>
          <t>TXN-009</t>
        </is>
      </c>
      <c r="B11" s="37" t="n">
        <v>46167</v>
      </c>
      <c r="C11" s="3">
        <f>IF(MONTH(B11)&gt;=4,"FY "&amp;YEAR(B11)&amp;"/"&amp;RIGHT(YEAR(B11)+1,2),"FY "&amp;YEAR(B11)-1&amp;"/"&amp;RIGHT(YEAR(B11),2))</f>
        <v/>
      </c>
      <c r="D11" s="5" t="inlineStr">
        <is>
          <t>9 Willow Court</t>
        </is>
      </c>
      <c r="E11" s="5" t="inlineStr">
        <is>
          <t>Bungalow</t>
        </is>
      </c>
      <c r="F11" s="5" t="inlineStr">
        <is>
          <t>Charlie Harris</t>
        </is>
      </c>
      <c r="G11" s="5" t="inlineStr">
        <is>
          <t>Cardiff</t>
        </is>
      </c>
      <c r="H11" s="6" t="inlineStr">
        <is>
          <t>Expense</t>
        </is>
      </c>
      <c r="I11" s="5" t="inlineStr">
        <is>
          <t>Maintenance</t>
        </is>
      </c>
      <c r="J11" s="5" t="inlineStr">
        <is>
          <t>Boiler service</t>
        </is>
      </c>
      <c r="K11" s="39" t="n">
        <v>-110</v>
      </c>
      <c r="L11" s="6" t="inlineStr">
        <is>
          <t>Yes</t>
        </is>
      </c>
      <c r="M11" s="6" t="inlineStr">
        <is>
          <t>INV-004</t>
        </is>
      </c>
      <c r="N11" s="5" t="inlineStr">
        <is>
          <t>Debit Card</t>
        </is>
      </c>
      <c r="O11" s="6">
        <f>IF(O11="Paid","Paid",IF(B11&lt;TODAY(),"Overdue","Due"))</f>
        <v/>
      </c>
      <c r="P11" s="3">
        <f>IFERROR(TEXT(B11,"mmm-yy"),"")</f>
        <v/>
      </c>
      <c r="Q11" s="5" t="inlineStr"/>
    </row>
    <row r="12" ht="16" customHeight="1">
      <c r="A12" s="8" t="inlineStr">
        <is>
          <t>TXN-010</t>
        </is>
      </c>
      <c r="B12" s="37" t="n">
        <v>46172</v>
      </c>
      <c r="C12" s="8">
        <f>IF(MONTH(B12)&gt;=4,"FY "&amp;YEAR(B12)&amp;"/"&amp;RIGHT(YEAR(B12)+1,2),"FY "&amp;YEAR(B12)-1&amp;"/"&amp;RIGHT(YEAR(B12),2))</f>
        <v/>
      </c>
      <c r="D12" s="5" t="inlineStr">
        <is>
          <t>12 Oak Avenue</t>
        </is>
      </c>
      <c r="E12" s="5" t="inlineStr">
        <is>
          <t>Flat</t>
        </is>
      </c>
      <c r="F12" s="5" t="inlineStr">
        <is>
          <t>Grace Martin</t>
        </is>
      </c>
      <c r="G12" s="5" t="inlineStr">
        <is>
          <t>Edinburgh</t>
        </is>
      </c>
      <c r="H12" s="6" t="inlineStr">
        <is>
          <t>Income</t>
        </is>
      </c>
      <c r="I12" s="5" t="inlineStr">
        <is>
          <t>Charges</t>
        </is>
      </c>
      <c r="J12" s="5" t="inlineStr">
        <is>
          <t>Late payment charge</t>
        </is>
      </c>
      <c r="K12" s="38" t="n">
        <v>35</v>
      </c>
      <c r="L12" s="6" t="inlineStr">
        <is>
          <t>No</t>
        </is>
      </c>
      <c r="M12" s="6" t="inlineStr">
        <is>
          <t>REC-006</t>
        </is>
      </c>
      <c r="N12" s="5" t="inlineStr">
        <is>
          <t>Bank Transfer</t>
        </is>
      </c>
      <c r="O12" s="6">
        <f>IF(O12="Paid","Paid",IF(B12&lt;TODAY(),"Overdue","Due"))</f>
        <v/>
      </c>
      <c r="P12" s="8">
        <f>IFERROR(TEXT(B12,"mmm-yy"),"")</f>
        <v/>
      </c>
      <c r="Q12" s="5" t="inlineStr"/>
    </row>
    <row r="13"/>
    <row r="14" ht="18" customHeight="1">
      <c r="A14" s="10" t="inlineStr">
        <is>
          <t>TOTALS &amp; KEY FIGURES</t>
        </is>
      </c>
      <c r="B14" s="35" t="n"/>
      <c r="C14" s="35" t="n"/>
      <c r="D14" s="35" t="n"/>
      <c r="E14" s="35" t="n"/>
      <c r="F14" s="35" t="n"/>
      <c r="G14" s="35" t="n"/>
      <c r="H14" s="35" t="n"/>
      <c r="I14" s="35" t="n"/>
      <c r="J14" s="36" t="n"/>
    </row>
    <row r="15" ht="16" customHeight="1">
      <c r="A15" s="11" t="inlineStr">
        <is>
          <t>Total Rent / Income Received:</t>
        </is>
      </c>
      <c r="B15" s="35" t="n"/>
      <c r="C15" s="35" t="n"/>
      <c r="D15" s="35" t="n"/>
      <c r="E15" s="35" t="n"/>
      <c r="F15" s="35" t="n"/>
      <c r="G15" s="35" t="n"/>
      <c r="H15" s="35" t="n"/>
      <c r="I15" s="35" t="n"/>
      <c r="J15" s="36" t="n"/>
      <c r="K15" s="40">
        <f>SUMIF(H3:H12,"Income",K3:K12)</f>
        <v/>
      </c>
    </row>
    <row r="16" ht="16" customHeight="1">
      <c r="A16" s="11" t="inlineStr">
        <is>
          <t>Total Expenses (negative):</t>
        </is>
      </c>
      <c r="B16" s="35" t="n"/>
      <c r="C16" s="35" t="n"/>
      <c r="D16" s="35" t="n"/>
      <c r="E16" s="35" t="n"/>
      <c r="F16" s="35" t="n"/>
      <c r="G16" s="35" t="n"/>
      <c r="H16" s="35" t="n"/>
      <c r="I16" s="35" t="n"/>
      <c r="J16" s="36" t="n"/>
      <c r="K16" s="40">
        <f>SUMIF(H3:H12,"Expense",K3:K12)</f>
        <v/>
      </c>
    </row>
    <row r="17" ht="16" customHeight="1">
      <c r="A17" s="11" t="inlineStr">
        <is>
          <t>Net Rental Income:</t>
        </is>
      </c>
      <c r="B17" s="35" t="n"/>
      <c r="C17" s="35" t="n"/>
      <c r="D17" s="35" t="n"/>
      <c r="E17" s="35" t="n"/>
      <c r="F17" s="35" t="n"/>
      <c r="G17" s="35" t="n"/>
      <c r="H17" s="35" t="n"/>
      <c r="I17" s="35" t="n"/>
      <c r="J17" s="36" t="n"/>
      <c r="K17" s="40">
        <f>SUM(K3:K12)</f>
        <v/>
      </c>
    </row>
    <row r="18" ht="16" customHeight="1">
      <c r="A18" s="11" t="inlineStr">
        <is>
          <t>Average Monthly Income:</t>
        </is>
      </c>
      <c r="B18" s="35" t="n"/>
      <c r="C18" s="35" t="n"/>
      <c r="D18" s="35" t="n"/>
      <c r="E18" s="35" t="n"/>
      <c r="F18" s="35" t="n"/>
      <c r="G18" s="35" t="n"/>
      <c r="H18" s="35" t="n"/>
      <c r="I18" s="35" t="n"/>
      <c r="J18" s="36" t="n"/>
      <c r="K18" s="40">
        <f>IFERROR(AVERAGEIF(H3:H12,"Income",K3:K12),0)</f>
        <v/>
      </c>
    </row>
    <row r="19" ht="16" customHeight="1">
      <c r="A19" s="11" t="inlineStr">
        <is>
          <t>Count of Unpaid Items:</t>
        </is>
      </c>
      <c r="B19" s="35" t="n"/>
      <c r="C19" s="35" t="n"/>
      <c r="D19" s="35" t="n"/>
      <c r="E19" s="35" t="n"/>
      <c r="F19" s="35" t="n"/>
      <c r="G19" s="35" t="n"/>
      <c r="H19" s="35" t="n"/>
      <c r="I19" s="35" t="n"/>
      <c r="J19" s="36" t="n"/>
      <c r="K19" s="14">
        <f>COUNTIF(O3:O12,"&lt;&gt;Paid")</f>
        <v/>
      </c>
    </row>
  </sheetData>
  <mergeCells count="7">
    <mergeCell ref="A1:Q1"/>
    <mergeCell ref="A14:J14"/>
    <mergeCell ref="A15:J15"/>
    <mergeCell ref="A16:J16"/>
    <mergeCell ref="A17:J17"/>
    <mergeCell ref="A18:J18"/>
    <mergeCell ref="A19:J19"/>
  </mergeCells>
  <conditionalFormatting sqref="K3:K12">
    <cfRule type="expression" priority="1" dxfId="0" stopIfTrue="0">
      <formula>K3&gt;0</formula>
    </cfRule>
    <cfRule type="expression" priority="2" dxfId="1" stopIfTrue="0">
      <formula>K3&lt;0</formula>
    </cfRule>
  </conditionalFormatting>
  <dataValidations count="3">
    <dataValidation sqref="O3:O200" showErrorMessage="1" showInputMessage="1" allowBlank="1" type="list">
      <formula1>"Paid,Due,Overdue"</formula1>
    </dataValidation>
    <dataValidation sqref="H3:H200" showErrorMessage="1" showInputMessage="1" allowBlank="1" type="list">
      <formula1>"Income,Expense"</formula1>
    </dataValidation>
    <dataValidation sqref="L3:L20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  <col width="16" customWidth="1" min="6" max="6"/>
    <col width="17" customWidth="1" min="7" max="7"/>
    <col width="15" customWidth="1" min="8" max="8"/>
    <col width="13" customWidth="1" min="9" max="9"/>
    <col width="20" customWidth="1" min="10" max="10"/>
    <col width="20" customWidth="1" min="11" max="11"/>
    <col width="22" customWidth="1" min="12" max="12"/>
  </cols>
  <sheetData>
    <row r="1" ht="22" customHeight="1">
      <c r="A1" s="1" t="inlineStr">
        <is>
          <t>Property Portfolio Summary — Landlord Dashboard</t>
        </is>
      </c>
      <c r="B1" s="35" t="n"/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6" t="n"/>
    </row>
    <row r="2" ht="18" customHeight="1">
      <c r="A2" s="2" t="inlineStr">
        <is>
          <t>Property Name</t>
        </is>
      </c>
      <c r="B2" s="2" t="inlineStr">
        <is>
          <t>Address / Description</t>
        </is>
      </c>
      <c r="C2" s="2" t="inlineStr">
        <is>
          <t>City/Town</t>
        </is>
      </c>
      <c r="D2" s="2" t="inlineStr">
        <is>
          <t>Property Type</t>
        </is>
      </c>
      <c r="E2" s="2" t="inlineStr">
        <is>
          <t>Monthly Rent (£)</t>
        </is>
      </c>
      <c r="F2" s="2" t="inlineStr">
        <is>
          <t>Total Income (£)</t>
        </is>
      </c>
      <c r="G2" s="2" t="inlineStr">
        <is>
          <t>Total Expenses (£)</t>
        </is>
      </c>
      <c r="H2" s="2" t="inlineStr">
        <is>
          <t>Net Income (£)</t>
        </is>
      </c>
      <c r="I2" s="2" t="inlineStr">
        <is>
          <t>Occupancy %</t>
        </is>
      </c>
      <c r="J2" s="2" t="inlineStr">
        <is>
          <t>Outstanding Balance (£)</t>
        </is>
      </c>
      <c r="K2" s="2" t="inlineStr">
        <is>
          <t>Last Transaction Date</t>
        </is>
      </c>
      <c r="L2" s="2" t="inlineStr">
        <is>
          <t>Notes</t>
        </is>
      </c>
    </row>
    <row r="3" ht="16" customHeight="1">
      <c r="A3" s="15" t="inlineStr">
        <is>
          <t>34 Maple Road</t>
        </is>
      </c>
      <c r="B3" s="16" t="inlineStr">
        <is>
          <t>34 Maple Road, Highbury</t>
        </is>
      </c>
      <c r="C3" s="16" t="inlineStr">
        <is>
          <t>London</t>
        </is>
      </c>
      <c r="D3" s="16" t="inlineStr">
        <is>
          <t>Terraced House</t>
        </is>
      </c>
      <c r="E3" s="41" t="n">
        <v>1250</v>
      </c>
      <c r="F3" s="42">
        <f>IFERROR(SUMIFS('Rental Income'!K:K,'Rental Income'!D:D,A3,'Rental Income'!H:H,"Income"),0)</f>
        <v/>
      </c>
      <c r="G3" s="42">
        <f>IFERROR(SUMIFS('Rental Income'!K:K,'Rental Income'!D:D,A3,'Rental Income'!H:H,"Expense"),0)</f>
        <v/>
      </c>
      <c r="H3" s="42">
        <f>F3+G3</f>
        <v/>
      </c>
      <c r="I3" s="43">
        <f>IFERROR(MIN(100,ROUND(IFERROR(SUMIFS('Rental Income'!K:K,'Rental Income'!D:D,A3,'Rental Income'!H:H,"Income"),0)/(E3*3)*100,1)),0)</f>
        <v/>
      </c>
      <c r="J3" s="42">
        <f>IFERROR(SUMIFS('Rental Income'!K:K,'Rental Income'!D:D,A3,'Rental Income'!O:O,"Due")+SUMIFS('Rental Income'!K:K,'Rental Income'!D:D,A3,'Rental Income'!O:O,"Overdue"),0)</f>
        <v/>
      </c>
      <c r="K3" s="44">
        <f>IFERROR(MAXIFS('Rental Income'!B:B,'Rental Income'!D:D,A3),"")</f>
        <v/>
      </c>
      <c r="L3" s="5" t="inlineStr"/>
    </row>
    <row r="4" ht="16" customHeight="1">
      <c r="A4" s="21" t="inlineStr">
        <is>
          <t>12 Oak Avenue</t>
        </is>
      </c>
      <c r="B4" s="22" t="inlineStr">
        <is>
          <t>12 Oak Avenue, Salford</t>
        </is>
      </c>
      <c r="C4" s="22" t="inlineStr">
        <is>
          <t>Manchester</t>
        </is>
      </c>
      <c r="D4" s="22" t="inlineStr">
        <is>
          <t>Flat</t>
        </is>
      </c>
      <c r="E4" s="41" t="n">
        <v>925</v>
      </c>
      <c r="F4" s="45">
        <f>IFERROR(SUMIFS('Rental Income'!K:K,'Rental Income'!D:D,A4,'Rental Income'!H:H,"Income"),0)</f>
        <v/>
      </c>
      <c r="G4" s="45">
        <f>IFERROR(SUMIFS('Rental Income'!K:K,'Rental Income'!D:D,A4,'Rental Income'!H:H,"Expense"),0)</f>
        <v/>
      </c>
      <c r="H4" s="45">
        <f>F4+G4</f>
        <v/>
      </c>
      <c r="I4" s="46">
        <f>IFERROR(MIN(100,ROUND(IFERROR(SUMIFS('Rental Income'!K:K,'Rental Income'!D:D,A4,'Rental Income'!H:H,"Income"),0)/(E4*3)*100,1)),0)</f>
        <v/>
      </c>
      <c r="J4" s="45">
        <f>IFERROR(SUMIFS('Rental Income'!K:K,'Rental Income'!D:D,A4,'Rental Income'!O:O,"Due")+SUMIFS('Rental Income'!K:K,'Rental Income'!D:D,A4,'Rental Income'!O:O,"Overdue"),0)</f>
        <v/>
      </c>
      <c r="K4" s="47">
        <f>IFERROR(MAXIFS('Rental Income'!B:B,'Rental Income'!D:D,A4),"")</f>
        <v/>
      </c>
      <c r="L4" s="5" t="inlineStr"/>
    </row>
    <row r="5" ht="16" customHeight="1">
      <c r="A5" s="15" t="inlineStr">
        <is>
          <t>7 Pine Street</t>
        </is>
      </c>
      <c r="B5" s="16" t="inlineStr">
        <is>
          <t>7 Pine Street, Edgbaston</t>
        </is>
      </c>
      <c r="C5" s="16" t="inlineStr">
        <is>
          <t>Birmingham</t>
        </is>
      </c>
      <c r="D5" s="16" t="inlineStr">
        <is>
          <t>Semi-Detached</t>
        </is>
      </c>
      <c r="E5" s="41" t="n">
        <v>950</v>
      </c>
      <c r="F5" s="42">
        <f>IFERROR(SUMIFS('Rental Income'!K:K,'Rental Income'!D:D,A5,'Rental Income'!H:H,"Income"),0)</f>
        <v/>
      </c>
      <c r="G5" s="42">
        <f>IFERROR(SUMIFS('Rental Income'!K:K,'Rental Income'!D:D,A5,'Rental Income'!H:H,"Expense"),0)</f>
        <v/>
      </c>
      <c r="H5" s="42">
        <f>F5+G5</f>
        <v/>
      </c>
      <c r="I5" s="43">
        <f>IFERROR(MIN(100,ROUND(IFERROR(SUMIFS('Rental Income'!K:K,'Rental Income'!D:D,A5,'Rental Income'!H:H,"Income"),0)/(E5*3)*100,1)),0)</f>
        <v/>
      </c>
      <c r="J5" s="42">
        <f>IFERROR(SUMIFS('Rental Income'!K:K,'Rental Income'!D:D,A5,'Rental Income'!O:O,"Due")+SUMIFS('Rental Income'!K:K,'Rental Income'!D:D,A5,'Rental Income'!O:O,"Overdue"),0)</f>
        <v/>
      </c>
      <c r="K5" s="44">
        <f>IFERROR(MAXIFS('Rental Income'!B:B,'Rental Income'!D:D,A5),"")</f>
        <v/>
      </c>
      <c r="L5" s="5" t="inlineStr"/>
    </row>
    <row r="6" ht="16" customHeight="1">
      <c r="A6" s="21" t="inlineStr">
        <is>
          <t>8 Elm Close</t>
        </is>
      </c>
      <c r="B6" s="22" t="inlineStr">
        <is>
          <t>8 Elm Close, Headingley</t>
        </is>
      </c>
      <c r="C6" s="22" t="inlineStr">
        <is>
          <t>Leeds</t>
        </is>
      </c>
      <c r="D6" s="22" t="inlineStr">
        <is>
          <t>Detached</t>
        </is>
      </c>
      <c r="E6" s="41" t="n">
        <v>1100</v>
      </c>
      <c r="F6" s="45">
        <f>IFERROR(SUMIFS('Rental Income'!K:K,'Rental Income'!D:D,A6,'Rental Income'!H:H,"Income"),0)</f>
        <v/>
      </c>
      <c r="G6" s="45">
        <f>IFERROR(SUMIFS('Rental Income'!K:K,'Rental Income'!D:D,A6,'Rental Income'!H:H,"Expense"),0)</f>
        <v/>
      </c>
      <c r="H6" s="45">
        <f>F6+G6</f>
        <v/>
      </c>
      <c r="I6" s="46">
        <f>IFERROR(MIN(100,ROUND(IFERROR(SUMIFS('Rental Income'!K:K,'Rental Income'!D:D,A6,'Rental Income'!H:H,"Income"),0)/(E6*3)*100,1)),0)</f>
        <v/>
      </c>
      <c r="J6" s="45">
        <f>IFERROR(SUMIFS('Rental Income'!K:K,'Rental Income'!D:D,A6,'Rental Income'!O:O,"Due")+SUMIFS('Rental Income'!K:K,'Rental Income'!D:D,A6,'Rental Income'!O:O,"Overdue"),0)</f>
        <v/>
      </c>
      <c r="K6" s="47">
        <f>IFERROR(MAXIFS('Rental Income'!B:B,'Rental Income'!D:D,A6),"")</f>
        <v/>
      </c>
      <c r="L6" s="5" t="inlineStr"/>
    </row>
    <row r="7" ht="16" customHeight="1">
      <c r="A7" s="15" t="inlineStr">
        <is>
          <t>3 Birch Lane</t>
        </is>
      </c>
      <c r="B7" s="16" t="inlineStr">
        <is>
          <t>3 Birch Lane, Clifton</t>
        </is>
      </c>
      <c r="C7" s="16" t="inlineStr">
        <is>
          <t>Bristol</t>
        </is>
      </c>
      <c r="D7" s="16" t="inlineStr">
        <is>
          <t>Flat</t>
        </is>
      </c>
      <c r="E7" s="41" t="n">
        <v>800</v>
      </c>
      <c r="F7" s="42">
        <f>IFERROR(SUMIFS('Rental Income'!K:K,'Rental Income'!D:D,A7,'Rental Income'!H:H,"Income"),0)</f>
        <v/>
      </c>
      <c r="G7" s="42">
        <f>IFERROR(SUMIFS('Rental Income'!K:K,'Rental Income'!D:D,A7,'Rental Income'!H:H,"Expense"),0)</f>
        <v/>
      </c>
      <c r="H7" s="42">
        <f>F7+G7</f>
        <v/>
      </c>
      <c r="I7" s="43">
        <f>IFERROR(MIN(100,ROUND(IFERROR(SUMIFS('Rental Income'!K:K,'Rental Income'!D:D,A7,'Rental Income'!H:H,"Income"),0)/(E7*3)*100,1)),0)</f>
        <v/>
      </c>
      <c r="J7" s="42">
        <f>IFERROR(SUMIFS('Rental Income'!K:K,'Rental Income'!D:D,A7,'Rental Income'!O:O,"Due")+SUMIFS('Rental Income'!K:K,'Rental Income'!D:D,A7,'Rental Income'!O:O,"Overdue"),0)</f>
        <v/>
      </c>
      <c r="K7" s="44">
        <f>IFERROR(MAXIFS('Rental Income'!B:B,'Rental Income'!D:D,A7),"")</f>
        <v/>
      </c>
      <c r="L7" s="5" t="inlineStr"/>
    </row>
    <row r="8" ht="16" customHeight="1">
      <c r="A8" s="21" t="inlineStr">
        <is>
          <t>21 Cedar Way</t>
        </is>
      </c>
      <c r="B8" s="22" t="inlineStr">
        <is>
          <t>21 Cedar Way, Shawlands</t>
        </is>
      </c>
      <c r="C8" s="22" t="inlineStr">
        <is>
          <t>Glasgow</t>
        </is>
      </c>
      <c r="D8" s="22" t="inlineStr">
        <is>
          <t>Terraced House</t>
        </is>
      </c>
      <c r="E8" s="41" t="n">
        <v>1050</v>
      </c>
      <c r="F8" s="45">
        <f>IFERROR(SUMIFS('Rental Income'!K:K,'Rental Income'!D:D,A8,'Rental Income'!H:H,"Income"),0)</f>
        <v/>
      </c>
      <c r="G8" s="45">
        <f>IFERROR(SUMIFS('Rental Income'!K:K,'Rental Income'!D:D,A8,'Rental Income'!H:H,"Expense"),0)</f>
        <v/>
      </c>
      <c r="H8" s="45">
        <f>F8+G8</f>
        <v/>
      </c>
      <c r="I8" s="46">
        <f>IFERROR(MIN(100,ROUND(IFERROR(SUMIFS('Rental Income'!K:K,'Rental Income'!D:D,A8,'Rental Income'!H:H,"Income"),0)/(E8*3)*100,1)),0)</f>
        <v/>
      </c>
      <c r="J8" s="45">
        <f>IFERROR(SUMIFS('Rental Income'!K:K,'Rental Income'!D:D,A8,'Rental Income'!O:O,"Due")+SUMIFS('Rental Income'!K:K,'Rental Income'!D:D,A8,'Rental Income'!O:O,"Overdue"),0)</f>
        <v/>
      </c>
      <c r="K8" s="47">
        <f>IFERROR(MAXIFS('Rental Income'!B:B,'Rental Income'!D:D,A8),"")</f>
        <v/>
      </c>
      <c r="L8" s="5" t="inlineStr"/>
    </row>
    <row r="9" ht="16" customHeight="1">
      <c r="A9" s="15" t="inlineStr">
        <is>
          <t>15 Ash Grove</t>
        </is>
      </c>
      <c r="B9" s="16" t="inlineStr">
        <is>
          <t>15 Ash Grove, Ecclesall</t>
        </is>
      </c>
      <c r="C9" s="16" t="inlineStr">
        <is>
          <t>Sheffield</t>
        </is>
      </c>
      <c r="D9" s="16" t="inlineStr">
        <is>
          <t>Flat</t>
        </is>
      </c>
      <c r="E9" s="41" t="n">
        <v>875</v>
      </c>
      <c r="F9" s="42">
        <f>IFERROR(SUMIFS('Rental Income'!K:K,'Rental Income'!D:D,A9,'Rental Income'!H:H,"Income"),0)</f>
        <v/>
      </c>
      <c r="G9" s="42">
        <f>IFERROR(SUMIFS('Rental Income'!K:K,'Rental Income'!D:D,A9,'Rental Income'!H:H,"Expense"),0)</f>
        <v/>
      </c>
      <c r="H9" s="42">
        <f>F9+G9</f>
        <v/>
      </c>
      <c r="I9" s="43">
        <f>IFERROR(MIN(100,ROUND(IFERROR(SUMIFS('Rental Income'!K:K,'Rental Income'!D:D,A9,'Rental Income'!H:H,"Income"),0)/(E9*3)*100,1)),0)</f>
        <v/>
      </c>
      <c r="J9" s="42">
        <f>IFERROR(SUMIFS('Rental Income'!K:K,'Rental Income'!D:D,A9,'Rental Income'!O:O,"Due")+SUMIFS('Rental Income'!K:K,'Rental Income'!D:D,A9,'Rental Income'!O:O,"Overdue"),0)</f>
        <v/>
      </c>
      <c r="K9" s="44">
        <f>IFERROR(MAXIFS('Rental Income'!B:B,'Rental Income'!D:D,A9),"")</f>
        <v/>
      </c>
      <c r="L9" s="5" t="inlineStr"/>
    </row>
    <row r="10" ht="16" customHeight="1">
      <c r="A10" s="21" t="inlineStr">
        <is>
          <t>9 Willow Court</t>
        </is>
      </c>
      <c r="B10" s="22" t="inlineStr">
        <is>
          <t>9 Willow Court, Roath</t>
        </is>
      </c>
      <c r="C10" s="22" t="inlineStr">
        <is>
          <t>Cardiff</t>
        </is>
      </c>
      <c r="D10" s="22" t="inlineStr">
        <is>
          <t>Bungalow</t>
        </is>
      </c>
      <c r="E10" s="41" t="n">
        <v>995</v>
      </c>
      <c r="F10" s="45">
        <f>IFERROR(SUMIFS('Rental Income'!K:K,'Rental Income'!D:D,A10,'Rental Income'!H:H,"Income"),0)</f>
        <v/>
      </c>
      <c r="G10" s="45">
        <f>IFERROR(SUMIFS('Rental Income'!K:K,'Rental Income'!D:D,A10,'Rental Income'!H:H,"Expense"),0)</f>
        <v/>
      </c>
      <c r="H10" s="45">
        <f>F10+G10</f>
        <v/>
      </c>
      <c r="I10" s="46">
        <f>IFERROR(MIN(100,ROUND(IFERROR(SUMIFS('Rental Income'!K:K,'Rental Income'!D:D,A10,'Rental Income'!H:H,"Income"),0)/(E10*3)*100,1)),0)</f>
        <v/>
      </c>
      <c r="J10" s="45">
        <f>IFERROR(SUMIFS('Rental Income'!K:K,'Rental Income'!D:D,A10,'Rental Income'!O:O,"Due")+SUMIFS('Rental Income'!K:K,'Rental Income'!D:D,A10,'Rental Income'!O:O,"Overdue"),0)</f>
        <v/>
      </c>
      <c r="K10" s="47">
        <f>IFERROR(MAXIFS('Rental Income'!B:B,'Rental Income'!D:D,A10),"")</f>
        <v/>
      </c>
      <c r="L10" s="5" t="inlineStr"/>
    </row>
    <row r="11"/>
    <row r="12" ht="18" customHeight="1">
      <c r="A12" s="10" t="inlineStr">
        <is>
          <t>PORTFOLIO TOTALS</t>
        </is>
      </c>
      <c r="B12" s="26" t="n"/>
      <c r="C12" s="26" t="n"/>
      <c r="D12" s="26" t="n"/>
      <c r="E12" s="48">
        <f>SUM(E3:E10)</f>
        <v/>
      </c>
      <c r="F12" s="48">
        <f>SUM(F3:F10)</f>
        <v/>
      </c>
      <c r="G12" s="48">
        <f>SUM(G3:G10)</f>
        <v/>
      </c>
      <c r="H12" s="48">
        <f>SUM(H3:H10)</f>
        <v/>
      </c>
      <c r="I12" s="26" t="n"/>
      <c r="J12" s="48">
        <f>SUM(J3:J10)</f>
        <v/>
      </c>
      <c r="K12" s="26" t="n"/>
      <c r="L12" s="26" t="n"/>
    </row>
    <row r="13"/>
    <row r="14">
      <c r="N14" s="28" t="inlineStr">
        <is>
          <t>Category</t>
        </is>
      </c>
      <c r="O14" s="28" t="inlineStr">
        <is>
          <t>Amount (£)</t>
        </is>
      </c>
    </row>
    <row r="15">
      <c r="N15" t="inlineStr">
        <is>
          <t>Total Income</t>
        </is>
      </c>
      <c r="O15" s="49">
        <f>IFERROR(SUMIF('Rental Income'!H:H,"Income",'Rental Income'!K:K),0)</f>
        <v/>
      </c>
    </row>
    <row r="16">
      <c r="N16" t="inlineStr">
        <is>
          <t>Total Expenses</t>
        </is>
      </c>
      <c r="O16" s="49">
        <f>IFERROR(ABS(SUMIF('Rental Income'!H:H,"Expense",'Rental Income'!K:K)),0)</f>
        <v/>
      </c>
    </row>
  </sheetData>
  <mergeCells count="1">
    <mergeCell ref="A1:L1"/>
  </mergeCells>
  <conditionalFormatting sqref="H3:H10">
    <cfRule type="expression" priority="1" dxfId="2" stopIfTrue="0">
      <formula>H3&gt;0</formula>
    </cfRule>
    <cfRule type="expression" priority="2" dxfId="3" stopIfTrue="0">
      <formula>H3&lt;0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selection activeCell="A1" sqref="A1"/>
    </sheetView>
  </sheetViews>
  <sheetFormatPr baseColWidth="8" defaultRowHeight="15"/>
  <cols>
    <col width="6" customWidth="1" min="1" max="1"/>
    <col width="70" customWidth="1" min="2" max="2"/>
    <col width="30" customWidth="1" min="3" max="3"/>
  </cols>
  <sheetData>
    <row r="1" ht="28" customHeight="1">
      <c r="B1" s="30" t="inlineStr">
        <is>
          <t>Landlord Rental Income Template — User Guide</t>
        </is>
      </c>
      <c r="C1" s="36" t="n"/>
    </row>
    <row r="2"/>
    <row r="3" ht="20" customHeight="1">
      <c r="B3" s="31" t="inlineStr">
        <is>
          <t>GETTING STARTED</t>
        </is>
      </c>
      <c r="C3" s="36" t="n"/>
    </row>
    <row r="4" ht="15" customHeight="1">
      <c r="B4" s="32" t="inlineStr">
        <is>
          <t xml:space="preserve">  •  This workbook is designed for UK landlords to record rental income and property expenses.</t>
        </is>
      </c>
      <c r="C4" s="12" t="n"/>
    </row>
    <row r="5" ht="15" customHeight="1">
      <c r="B5" s="33" t="inlineStr">
        <is>
          <t xml:space="preserve">  •  It covers the 2026/27 tax year (6th April 2026 to 5th April 2027).</t>
        </is>
      </c>
      <c r="C5" s="34" t="n"/>
    </row>
    <row r="6" ht="15" customHeight="1">
      <c r="B6" s="32" t="inlineStr">
        <is>
          <t xml:space="preserve">  •  There are two main working sheets: 'Rental Income' and 'Property Summary'.</t>
        </is>
      </c>
      <c r="C6" s="12" t="n"/>
    </row>
    <row r="7" ht="15" customHeight="1">
      <c r="B7" s="33" t="inlineStr">
        <is>
          <t xml:space="preserve">  •  The 'Rental Income' sheet is your transaction log; 'Property Summary' gives a portfolio overview.</t>
        </is>
      </c>
      <c r="C7" s="34" t="n"/>
    </row>
    <row r="8"/>
    <row r="9" ht="20" customHeight="1">
      <c r="B9" s="31" t="inlineStr">
        <is>
          <t>RENTAL INCOME SHEET — HOW TO USE</t>
        </is>
      </c>
      <c r="C9" s="36" t="n"/>
    </row>
    <row r="10" ht="15" customHeight="1">
      <c r="B10" s="32" t="inlineStr">
        <is>
          <t xml:space="preserve">  •  Enter one row per transaction (rent received, deposit, repair, agent fee, etc.).</t>
        </is>
      </c>
      <c r="C10" s="12" t="n"/>
    </row>
    <row r="11" ht="15" customHeight="1">
      <c r="B11" s="33" t="inlineStr">
        <is>
          <t xml:space="preserve">  •  Pale yellow cells are editable input fields; white/grey cells contain auto-calculated formulas.</t>
        </is>
      </c>
      <c r="C11" s="34" t="n"/>
    </row>
    <row r="12" ht="15" customHeight="1">
      <c r="B12" s="32" t="inlineStr">
        <is>
          <t xml:space="preserve">  •  Date: Always enter dates in UK format DD/MM/YYYY (e.g. 06/04/2026).</t>
        </is>
      </c>
      <c r="C12" s="12" t="n"/>
    </row>
    <row r="13" ht="15" customHeight="1">
      <c r="B13" s="33" t="inlineStr">
        <is>
          <t xml:space="preserve">  •  Transaction Type: Use the dropdown — select 'Income' for money received, 'Expense' for money paid out.</t>
        </is>
      </c>
      <c r="C13" s="34" t="n"/>
    </row>
    <row r="14" ht="15" customHeight="1">
      <c r="B14" s="32" t="inlineStr">
        <is>
          <t xml:space="preserve">  •  Amount (£): Enter positive values for income and negative values (e.g. -£85.00) for expenses.</t>
        </is>
      </c>
      <c r="C14" s="12" t="n"/>
    </row>
    <row r="15" ht="15" customHeight="1">
      <c r="B15" s="33" t="inlineStr">
        <is>
          <t xml:space="preserve">  •  Status: Use the dropdown — 'Paid', 'Due', or 'Overdue'. The Status column auto-calculates based on date.</t>
        </is>
      </c>
      <c r="C15" s="34" t="n"/>
    </row>
    <row r="16" ht="15" customHeight="1">
      <c r="B16" s="32" t="inlineStr">
        <is>
          <t xml:space="preserve">  •  VAT Included?: Select 'Yes' if the amount includes VAT; 'No' if it is VAT-exclusive or not applicable.</t>
        </is>
      </c>
      <c r="C16" s="12" t="n"/>
    </row>
    <row r="17" ht="15" customHeight="1">
      <c r="B17" s="33" t="inlineStr">
        <is>
          <t xml:space="preserve">  •  Receipt/Invoice Ref: Record the reference number of your supporting invoice or receipt here.</t>
        </is>
      </c>
      <c r="C17" s="34" t="n"/>
    </row>
    <row r="18" ht="15" customHeight="1">
      <c r="B18" s="32" t="inlineStr">
        <is>
          <t xml:space="preserve">  •  The Tax Year and Month columns are calculated automatically from the Date column.</t>
        </is>
      </c>
      <c r="C18" s="12" t="n"/>
    </row>
    <row r="19"/>
    <row r="20" ht="20" customHeight="1">
      <c r="B20" s="31" t="inlineStr">
        <is>
          <t>PROPERTY SUMMARY SHEET</t>
        </is>
      </c>
      <c r="C20" s="36" t="n"/>
    </row>
    <row r="21" ht="15" customHeight="1">
      <c r="B21" s="33" t="inlineStr">
        <is>
          <t xml:space="preserve">  •  This sheet summarises performance for each property in your portfolio.</t>
        </is>
      </c>
      <c r="C21" s="34" t="n"/>
    </row>
    <row r="22" ht="15" customHeight="1">
      <c r="B22" s="32" t="inlineStr">
        <is>
          <t xml:space="preserve">  •  Total Income and Total Expenses are pulled automatically from the Rental Income sheet.</t>
        </is>
      </c>
      <c r="C22" s="12" t="n"/>
    </row>
    <row r="23" ht="15" customHeight="1">
      <c r="B23" s="33" t="inlineStr">
        <is>
          <t xml:space="preserve">  •  Net Income = Total Income + Total Expenses (expenses are negative, so this gives the net figure).</t>
        </is>
      </c>
      <c r="C23" s="34" t="n"/>
    </row>
    <row r="24" ht="15" customHeight="1">
      <c r="B24" s="32" t="inlineStr">
        <is>
          <t xml:space="preserve">  •  Outstanding Balance shows the total of all 'Due' and 'Overdue' items for each property.</t>
        </is>
      </c>
      <c r="C24" s="12" t="n"/>
    </row>
    <row r="25" ht="15" customHeight="1">
      <c r="B25" s="33" t="inlineStr">
        <is>
          <t xml:space="preserve">  •  Occupancy % is estimated based on income collected versus expected monthly rent over the sample period.</t>
        </is>
      </c>
      <c r="C25" s="34" t="n"/>
    </row>
    <row r="26" ht="15" customHeight="1">
      <c r="B26" s="32" t="inlineStr">
        <is>
          <t xml:space="preserve">  •  The charts provide a visual overview: net income per property and income vs expenses split.</t>
        </is>
      </c>
      <c r="C26" s="12" t="n"/>
    </row>
    <row r="27" ht="15" customHeight="1">
      <c r="B27" s="33" t="inlineStr">
        <is>
          <t xml:space="preserve">  •  Monthly Rent (£) is an editable field — enter the current agreed monthly rent for each property.</t>
        </is>
      </c>
      <c r="C27" s="34" t="n"/>
    </row>
    <row r="28"/>
    <row r="29" ht="20" customHeight="1">
      <c r="B29" s="31" t="inlineStr">
        <is>
          <t>KEY FORMULAS EXPLAINED</t>
        </is>
      </c>
      <c r="C29" s="36" t="n"/>
    </row>
    <row r="30" ht="15" customHeight="1">
      <c r="B30" s="32" t="inlineStr">
        <is>
          <t xml:space="preserve">  •  Tax Year: Calculated automatically — April onwards = current FY, before April = previous FY.</t>
        </is>
      </c>
      <c r="C30" s="12" t="n"/>
    </row>
    <row r="31" ht="15" customHeight="1">
      <c r="B31" s="33" t="inlineStr">
        <is>
          <t xml:space="preserve">  •  Month: Displayed as 'Apr-26', 'May-26', etc., derived from the transaction date.</t>
        </is>
      </c>
      <c r="C31" s="34" t="n"/>
    </row>
    <row r="32" ht="15" customHeight="1">
      <c r="B32" s="32" t="inlineStr">
        <is>
          <t xml:space="preserve">  •  Net Rental Income (Totals area): SUM of all Amount (£) values — income minus expenses.</t>
        </is>
      </c>
      <c r="C32" s="12" t="n"/>
    </row>
    <row r="33" ht="15" customHeight="1">
      <c r="B33" s="33" t="inlineStr">
        <is>
          <t xml:space="preserve">  •  Total Rent Received: Uses SUMIF to add only 'Income' rows.</t>
        </is>
      </c>
      <c r="C33" s="34" t="n"/>
    </row>
    <row r="34" ht="15" customHeight="1">
      <c r="B34" s="32" t="inlineStr">
        <is>
          <t xml:space="preserve">  •  Total Expenses: Uses SUMIF to total only 'Expense' rows (negative values).</t>
        </is>
      </c>
      <c r="C34" s="12" t="n"/>
    </row>
    <row r="35" ht="15" customHeight="1">
      <c r="B35" s="33" t="inlineStr">
        <is>
          <t xml:space="preserve">  •  Count of Unpaid Items: COUNTIF counts all rows where Status is not 'Paid'.</t>
        </is>
      </c>
      <c r="C35" s="34" t="n"/>
    </row>
    <row r="36"/>
    <row r="37" ht="20" customHeight="1">
      <c r="B37" s="31" t="inlineStr">
        <is>
          <t>TIPS &amp; BEST PRACTICE</t>
        </is>
      </c>
      <c r="C37" s="36" t="n"/>
    </row>
    <row r="38" ht="15" customHeight="1">
      <c r="B38" s="32" t="inlineStr">
        <is>
          <t xml:space="preserve">  •  Save a copy of this workbook each tax year end and archive it with your tax records.</t>
        </is>
      </c>
      <c r="C38" s="12" t="n"/>
    </row>
    <row r="39" ht="15" customHeight="1">
      <c r="B39" s="33" t="inlineStr">
        <is>
          <t xml:space="preserve">  •  Attach or reference all receipts and invoices using the Receipt/Invoice Ref column.</t>
        </is>
      </c>
      <c r="C39" s="34" t="n"/>
    </row>
    <row r="40" ht="15" customHeight="1">
      <c r="B40" s="32" t="inlineStr">
        <is>
          <t xml:space="preserve">  •  If you are VAT-registered, set 'VAT Included?' to 'Yes' for relevant transactions.</t>
        </is>
      </c>
      <c r="C40" s="12" t="n"/>
    </row>
    <row r="41" ht="15" customHeight="1">
      <c r="B41" s="33" t="inlineStr">
        <is>
          <t xml:space="preserve">  •  Use the Status dropdown consistently — 'Overdue' items will be highlighted in the summary.</t>
        </is>
      </c>
      <c r="C41" s="34" t="n"/>
    </row>
    <row r="42" ht="15" customHeight="1">
      <c r="B42" s="32" t="inlineStr">
        <is>
          <t xml:space="preserve">  •  Back up your workbook regularly to cloud storage (e.g. OneDrive or Google Drive).</t>
        </is>
      </c>
      <c r="C42" s="12" t="n"/>
    </row>
    <row r="43" ht="15" customHeight="1">
      <c r="B43" s="33" t="inlineStr">
        <is>
          <t xml:space="preserve">  •  Consult a qualified accountant or tax adviser for Self Assessment and HMRC reporting.</t>
        </is>
      </c>
      <c r="C43" s="34" t="n"/>
    </row>
    <row r="44" ht="15" customHeight="1">
      <c r="B44" s="32" t="inlineStr">
        <is>
          <t xml:space="preserve">  •  This template is a working aid — always verify figures before submitting to HMRC.</t>
        </is>
      </c>
      <c r="C44" s="12" t="n"/>
    </row>
  </sheetData>
  <mergeCells count="6">
    <mergeCell ref="B1:C1"/>
    <mergeCell ref="B3:C3"/>
    <mergeCell ref="B9:C9"/>
    <mergeCell ref="B20:C20"/>
    <mergeCell ref="B29:C29"/>
    <mergeCell ref="B37:C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2026-06-16T16:05:59Z</dcterms:created>
  <dcterms:modified xmlns:dcterms="http://purl.org/dc/terms/" xmlns:xsi="http://www.w3.org/2001/XMLSchema-instance" xsi:type="dcterms:W3CDTF">2026-06-16T16:05:59Z</dcterms:modified>
</cp:coreProperties>
</file>