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udget Planner" sheetId="1" state="visible" r:id="rId1"/>
    <sheet xmlns:r="http://schemas.openxmlformats.org/officeDocument/2006/relationships" name="Summary Dashboard" sheetId="2" state="visible" r:id="rId2"/>
    <sheet xmlns:r="http://schemas.openxmlformats.org/officeDocument/2006/relationships" name="Category Setup"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DD/MM/YYYY"/>
    <numFmt numFmtId="165" formatCode="£#,##0.00"/>
  </numFmts>
  <fonts count="7">
    <font>
      <name val="Calibri"/>
      <family val="2"/>
      <color theme="1"/>
      <sz val="11"/>
      <scheme val="minor"/>
    </font>
    <font>
      <name val="Calibri"/>
      <b val="1"/>
      <color rgb="00FFFFFF"/>
      <sz val="11"/>
    </font>
    <font>
      <name val="Calibri"/>
      <sz val="10"/>
    </font>
    <font>
      <name val="Calibri"/>
      <b val="1"/>
      <color rgb="001E293B"/>
      <sz val="14"/>
    </font>
    <font>
      <name val="Calibri"/>
      <b val="1"/>
      <sz val="10"/>
    </font>
    <font>
      <name val="Calibri"/>
      <b val="1"/>
      <color rgb="000F766E"/>
      <sz val="11"/>
    </font>
    <font>
      <name val="Calibri"/>
      <b val="1"/>
      <color rgb="00FFFFFF"/>
      <sz val="14"/>
    </font>
  </fonts>
  <fills count="9">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14B8A6"/>
      </patternFill>
    </fill>
    <fill>
      <patternFill patternType="solid">
        <fgColor rgb="00F0FDFA"/>
      </patternFill>
    </fill>
    <fill>
      <patternFill patternType="solid">
        <fgColor rgb="000F766E"/>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9">
    <xf numFmtId="0" fontId="0" fillId="0" borderId="0" pivotButton="0" quotePrefix="0" xfId="0"/>
    <xf numFmtId="0" fontId="1" fillId="2" borderId="1" applyAlignment="1" pivotButton="0" quotePrefix="0" xfId="0">
      <alignment horizontal="center" vertical="center"/>
    </xf>
    <xf numFmtId="164" fontId="2" fillId="3" borderId="1" applyAlignment="1" pivotButton="0" quotePrefix="0" xfId="0">
      <alignment horizontal="center" vertical="center"/>
    </xf>
    <xf numFmtId="0" fontId="2" fillId="4" borderId="1" applyAlignment="1" pivotButton="0" quotePrefix="0" xfId="0">
      <alignment horizontal="center" vertical="center"/>
    </xf>
    <xf numFmtId="0" fontId="2" fillId="3" borderId="1" applyAlignment="1" pivotButton="0" quotePrefix="0" xfId="0">
      <alignment horizontal="left" vertical="center"/>
    </xf>
    <xf numFmtId="165" fontId="2" fillId="3" borderId="1" applyAlignment="1" pivotButton="0" quotePrefix="0" xfId="0">
      <alignment horizontal="right" vertical="center"/>
    </xf>
    <xf numFmtId="165" fontId="2" fillId="4" borderId="1" applyAlignment="1" pivotButton="0" quotePrefix="0" xfId="0">
      <alignment horizontal="right" vertical="center"/>
    </xf>
    <xf numFmtId="10" fontId="2" fillId="4" borderId="1" applyAlignment="1" pivotButton="0" quotePrefix="0" xfId="0">
      <alignment horizontal="center" vertical="center"/>
    </xf>
    <xf numFmtId="0" fontId="2" fillId="3" borderId="1" applyAlignment="1" pivotButton="0" quotePrefix="0" xfId="0">
      <alignment horizontal="center" vertical="center"/>
    </xf>
    <xf numFmtId="1" fontId="2" fillId="3" borderId="1" applyAlignment="1" pivotButton="0" quotePrefix="0" xfId="0">
      <alignment horizontal="center" vertical="center"/>
    </xf>
    <xf numFmtId="0" fontId="2" fillId="5" borderId="1" applyAlignment="1" pivotButton="0" quotePrefix="0" xfId="0">
      <alignment horizontal="center" vertical="center"/>
    </xf>
    <xf numFmtId="165" fontId="2" fillId="5" borderId="1" applyAlignment="1" pivotButton="0" quotePrefix="0" xfId="0">
      <alignment horizontal="right" vertical="center"/>
    </xf>
    <xf numFmtId="10" fontId="2" fillId="5" borderId="1" applyAlignment="1" pivotButton="0" quotePrefix="0" xfId="0">
      <alignment horizontal="center" vertical="center"/>
    </xf>
    <xf numFmtId="0" fontId="0" fillId="2" borderId="1" pivotButton="0" quotePrefix="0" xfId="0"/>
    <xf numFmtId="165" fontId="1" fillId="2" borderId="1" applyAlignment="1" pivotButton="0" quotePrefix="0" xfId="0">
      <alignment horizontal="right" vertical="center"/>
    </xf>
    <xf numFmtId="0" fontId="3" fillId="2" borderId="1" applyAlignment="1" pivotButton="0" quotePrefix="0" xfId="0">
      <alignment horizontal="center" vertical="center"/>
    </xf>
    <xf numFmtId="0" fontId="0" fillId="0" borderId="4" pivotButton="0" quotePrefix="0" xfId="0"/>
    <xf numFmtId="0" fontId="0" fillId="0" borderId="5" pivotButton="0" quotePrefix="0" xfId="0"/>
    <xf numFmtId="0" fontId="4" fillId="6" borderId="1" applyAlignment="1" pivotButton="0" quotePrefix="0" xfId="0">
      <alignment horizontal="left" vertical="center"/>
    </xf>
    <xf numFmtId="0" fontId="4" fillId="3" borderId="1" applyAlignment="1" pivotButton="0" quotePrefix="0" xfId="0">
      <alignment horizontal="center" vertical="center"/>
    </xf>
    <xf numFmtId="0" fontId="4" fillId="5" borderId="1" applyAlignment="1" pivotButton="0" quotePrefix="0" xfId="0">
      <alignment horizontal="left" vertical="center"/>
    </xf>
    <xf numFmtId="165" fontId="5" fillId="5" borderId="1" applyAlignment="1" pivotButton="0" quotePrefix="0" xfId="0">
      <alignment horizontal="right" vertical="center"/>
    </xf>
    <xf numFmtId="0" fontId="4" fillId="7" borderId="1" applyAlignment="1" pivotButton="0" quotePrefix="0" xfId="0">
      <alignment horizontal="left" vertical="center"/>
    </xf>
    <xf numFmtId="165" fontId="5" fillId="7" borderId="1" applyAlignment="1" pivotButton="0" quotePrefix="0" xfId="0">
      <alignment horizontal="right" vertical="center"/>
    </xf>
    <xf numFmtId="10" fontId="5" fillId="5" borderId="1" applyAlignment="1" pivotButton="0" quotePrefix="0" xfId="0">
      <alignment horizontal="right" vertical="center"/>
    </xf>
    <xf numFmtId="0" fontId="1" fillId="8" borderId="1" pivotButton="0" quotePrefix="0" xfId="0"/>
    <xf numFmtId="0" fontId="1" fillId="8" borderId="1" applyAlignment="1" pivotButton="0" quotePrefix="0" xfId="0">
      <alignment horizontal="center" vertical="center"/>
    </xf>
    <xf numFmtId="0" fontId="2" fillId="7" borderId="1" applyAlignment="1" pivotButton="0" quotePrefix="0" xfId="0">
      <alignment horizontal="left" vertical="center"/>
    </xf>
    <xf numFmtId="165" fontId="2" fillId="7" borderId="1" applyAlignment="1" pivotButton="0" quotePrefix="0" xfId="0">
      <alignment horizontal="right" vertical="center"/>
    </xf>
    <xf numFmtId="0" fontId="2" fillId="5" borderId="1" applyAlignment="1" pivotButton="0" quotePrefix="0" xfId="0">
      <alignment horizontal="left" vertical="center"/>
    </xf>
    <xf numFmtId="0" fontId="2" fillId="7" borderId="1" applyAlignment="1" pivotButton="0" quotePrefix="0" xfId="0">
      <alignment horizontal="center" vertical="center"/>
    </xf>
    <xf numFmtId="1" fontId="2" fillId="7" borderId="1" applyAlignment="1" pivotButton="0" quotePrefix="0" xfId="0">
      <alignment horizontal="center" vertical="center"/>
    </xf>
    <xf numFmtId="1" fontId="2" fillId="5" borderId="1" applyAlignment="1" pivotButton="0" quotePrefix="0" xfId="0">
      <alignment horizontal="center" vertical="center"/>
    </xf>
    <xf numFmtId="0" fontId="5" fillId="7" borderId="1" applyAlignment="1" pivotButton="0" quotePrefix="0" xfId="0">
      <alignment horizontal="center" vertical="center"/>
    </xf>
    <xf numFmtId="0" fontId="5" fillId="5" borderId="1" applyAlignment="1" pivotButton="0" quotePrefix="0" xfId="0">
      <alignment horizontal="center" vertical="center"/>
    </xf>
    <xf numFmtId="0" fontId="6" fillId="2" borderId="1" applyAlignment="1" pivotButton="0" quotePrefix="0" xfId="0">
      <alignment horizontal="center" vertical="center"/>
    </xf>
    <xf numFmtId="0" fontId="1" fillId="8" borderId="1" applyAlignment="1" pivotButton="0" quotePrefix="0" xfId="0">
      <alignment horizontal="left" vertical="top" wrapText="1"/>
    </xf>
    <xf numFmtId="0" fontId="4" fillId="5" borderId="1" applyAlignment="1" pivotButton="0" quotePrefix="0" xfId="0">
      <alignment horizontal="left" vertical="top" wrapText="1"/>
    </xf>
    <xf numFmtId="0" fontId="2" fillId="5" borderId="1" applyAlignment="1" pivotButton="0" quotePrefix="0" xfId="0">
      <alignment horizontal="left" vertical="top" wrapText="1"/>
    </xf>
    <xf numFmtId="0" fontId="4" fillId="7" borderId="1" applyAlignment="1" pivotButton="0" quotePrefix="0" xfId="0">
      <alignment horizontal="left" vertical="top" wrapText="1"/>
    </xf>
    <xf numFmtId="0" fontId="2" fillId="7" borderId="1" applyAlignment="1" pivotButton="0" quotePrefix="0" xfId="0">
      <alignment horizontal="left" vertical="top" wrapText="1"/>
    </xf>
    <xf numFmtId="164" fontId="2" fillId="3" borderId="1" applyAlignment="1" pivotButton="0" quotePrefix="0" xfId="0">
      <alignment horizontal="center" vertical="center"/>
    </xf>
    <xf numFmtId="165" fontId="2" fillId="3" borderId="1" applyAlignment="1" pivotButton="0" quotePrefix="0" xfId="0">
      <alignment horizontal="right" vertical="center"/>
    </xf>
    <xf numFmtId="165" fontId="2" fillId="4" borderId="1" applyAlignment="1" pivotButton="0" quotePrefix="0" xfId="0">
      <alignment horizontal="right" vertical="center"/>
    </xf>
    <xf numFmtId="165" fontId="2" fillId="5" borderId="1" applyAlignment="1" pivotButton="0" quotePrefix="0" xfId="0">
      <alignment horizontal="right" vertical="center"/>
    </xf>
    <xf numFmtId="165" fontId="1" fillId="2" borderId="1" applyAlignment="1" pivotButton="0" quotePrefix="0" xfId="0">
      <alignment horizontal="right" vertical="center"/>
    </xf>
    <xf numFmtId="165" fontId="5" fillId="5" borderId="1" applyAlignment="1" pivotButton="0" quotePrefix="0" xfId="0">
      <alignment horizontal="right" vertical="center"/>
    </xf>
    <xf numFmtId="165" fontId="5" fillId="7" borderId="1" applyAlignment="1" pivotButton="0" quotePrefix="0" xfId="0">
      <alignment horizontal="right" vertical="center"/>
    </xf>
    <xf numFmtId="165" fontId="2" fillId="7" borderId="1" applyAlignment="1" pivotButton="0" quotePrefix="0" xfId="0">
      <alignment horizontal="right" vertical="center"/>
    </xf>
  </cellXfs>
  <cellStyles count="1">
    <cellStyle name="Normal" xfId="0" builtinId="0" hidden="0"/>
  </cellStyles>
  <dxfs count="2">
    <dxf>
      <font>
        <name val="Calibri"/>
        <color rgb="0016A34A"/>
        <sz val="10"/>
      </font>
      <fill>
        <patternFill patternType="solid">
          <fgColor rgb="00DCFCE7"/>
        </patternFill>
      </fill>
    </dxf>
    <dxf>
      <font>
        <name val="Calibri"/>
        <color rgb="00DC2626"/>
        <sz val="10"/>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Budgeted vs Actual by Category</a:t>
            </a:r>
          </a:p>
        </rich>
      </tx>
    </title>
    <plotArea>
      <barChart>
        <barDir val="col"/>
        <grouping val="clustered"/>
        <ser>
          <idx val="0"/>
          <order val="0"/>
          <tx>
            <strRef>
              <f>'Summary Dashboard'!B11</f>
            </strRef>
          </tx>
          <spPr>
            <a:solidFill xmlns:a="http://schemas.openxmlformats.org/drawingml/2006/main">
              <a:srgbClr val="0F766E"/>
            </a:solidFill>
            <a:ln xmlns:a="http://schemas.openxmlformats.org/drawingml/2006/main">
              <a:prstDash val="solid"/>
            </a:ln>
          </spPr>
          <cat>
            <numRef>
              <f>'Summary Dashboard'!$A$12:$A$19</f>
            </numRef>
          </cat>
          <val>
            <numRef>
              <f>'Summary Dashboard'!$B$12:$B$19</f>
            </numRef>
          </val>
        </ser>
        <ser>
          <idx val="1"/>
          <order val="1"/>
          <tx>
            <strRef>
              <f>'Summary Dashboard'!C11</f>
            </strRef>
          </tx>
          <spPr>
            <a:solidFill xmlns:a="http://schemas.openxmlformats.org/drawingml/2006/main">
              <a:srgbClr val="14B8A6"/>
            </a:solidFill>
            <a:ln xmlns:a="http://schemas.openxmlformats.org/drawingml/2006/main">
              <a:prstDash val="solid"/>
            </a:ln>
          </spPr>
          <cat>
            <numRef>
              <f>'Summary Dashboard'!$A$12:$A$19</f>
            </numRef>
          </cat>
          <val>
            <numRef>
              <f>'Summary Dashboard'!$C$12:$C$19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Category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Monthly Income vs Expenses Trend</a:t>
            </a:r>
          </a:p>
        </rich>
      </tx>
    </title>
    <plotArea>
      <lineChart>
        <grouping val="standard"/>
        <ser>
          <idx val="0"/>
          <order val="0"/>
          <tx>
            <strRef>
              <f>'Summary Dashboard'!B22</f>
            </strRef>
          </tx>
          <spPr>
            <a:ln xmlns:a="http://schemas.openxmlformats.org/drawingml/2006/main" w="20000">
              <a:solidFill>
                <a:srgbClr val="0F766E"/>
              </a:solidFill>
              <a:prstDash val="solid"/>
            </a:ln>
          </spPr>
          <marker>
            <symbol val="none"/>
            <spPr>
              <a:ln xmlns:a="http://schemas.openxmlformats.org/drawingml/2006/main">
                <a:prstDash val="solid"/>
              </a:ln>
            </spPr>
          </marker>
          <cat>
            <numRef>
              <f>'Summary Dashboard'!$A$23:$A$28</f>
            </numRef>
          </cat>
          <val>
            <numRef>
              <f>'Summary Dashboard'!$B$23:$B$28</f>
            </numRef>
          </val>
        </ser>
        <ser>
          <idx val="1"/>
          <order val="1"/>
          <tx>
            <strRef>
              <f>'Summary Dashboard'!C22</f>
            </strRef>
          </tx>
          <spPr>
            <a:ln xmlns:a="http://schemas.openxmlformats.org/drawingml/2006/main" w="20000">
              <a:solidFill>
                <a:srgbClr val="DC2626"/>
              </a:solidFill>
              <a:prstDash val="solid"/>
            </a:ln>
          </spPr>
          <marker>
            <symbol val="none"/>
            <spPr>
              <a:ln xmlns:a="http://schemas.openxmlformats.org/drawingml/2006/main">
                <a:prstDash val="solid"/>
              </a:ln>
            </spPr>
          </marker>
          <cat>
            <numRef>
              <f>'Summary Dashboard'!$A$23:$A$28</f>
            </numRef>
          </cat>
          <val>
            <numRef>
              <f>'Summary Dashboard'!$C$23:$C$28</f>
            </numRef>
          </val>
        </ser>
        <axId val="10"/>
        <axId val="100"/>
      </line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4</col>
      <colOff>0</colOff>
      <row>1</row>
      <rowOff>0</rowOff>
    </from>
    <ext cx="648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17</row>
      <rowOff>0</rowOff>
    </from>
    <ext cx="6480000" cy="43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13" customWidth="1" min="1" max="1"/>
    <col width="16" customWidth="1" min="2" max="2"/>
    <col width="12" customWidth="1" min="3" max="3"/>
    <col width="18" customWidth="1" min="4" max="4"/>
    <col width="18" customWidth="1" min="5" max="5"/>
    <col width="22" customWidth="1" min="6" max="6"/>
    <col width="18" customWidth="1" min="7" max="7"/>
    <col width="20" customWidth="1" min="8" max="8"/>
    <col width="18" customWidth="1" min="9" max="9"/>
    <col width="16" customWidth="1" min="10" max="10"/>
    <col width="13" customWidth="1" min="11" max="11"/>
    <col width="16" customWidth="1" min="12" max="12"/>
    <col width="11" customWidth="1" min="13" max="13"/>
    <col width="16" customWidth="1" min="14" max="14"/>
    <col width="16" customWidth="1" min="15" max="15"/>
  </cols>
  <sheetData>
    <row r="1" ht="28" customHeight="1">
      <c r="A1" s="1" t="inlineStr">
        <is>
          <t>Date</t>
        </is>
      </c>
      <c r="B1" s="1" t="inlineStr">
        <is>
          <t>Month</t>
        </is>
      </c>
      <c r="C1" s="1" t="inlineStr">
        <is>
          <t>Type</t>
        </is>
      </c>
      <c r="D1" s="1" t="inlineStr">
        <is>
          <t>Category</t>
        </is>
      </c>
      <c r="E1" s="1" t="inlineStr">
        <is>
          <t>Subcategory</t>
        </is>
      </c>
      <c r="F1" s="1" t="inlineStr">
        <is>
          <t>Description</t>
        </is>
      </c>
      <c r="G1" s="1" t="inlineStr">
        <is>
          <t>Payment Method</t>
        </is>
      </c>
      <c r="H1" s="1" t="inlineStr">
        <is>
          <t>Budgeted Amount (£)</t>
        </is>
      </c>
      <c r="I1" s="1" t="inlineStr">
        <is>
          <t>Actual Amount (£)</t>
        </is>
      </c>
      <c r="J1" s="1" t="inlineStr">
        <is>
          <t>Variance (£)</t>
        </is>
      </c>
      <c r="K1" s="1" t="inlineStr">
        <is>
          <t>Variance %</t>
        </is>
      </c>
      <c r="L1" s="1" t="inlineStr">
        <is>
          <t>VAT Applicable?</t>
        </is>
      </c>
      <c r="M1" s="1" t="inlineStr">
        <is>
          <t>VAT Rate</t>
        </is>
      </c>
      <c r="N1" s="1" t="inlineStr">
        <is>
          <t>VAT Amount (£)</t>
        </is>
      </c>
      <c r="O1" s="1" t="inlineStr">
        <is>
          <t>Net Amount (£)</t>
        </is>
      </c>
    </row>
    <row r="2">
      <c r="A2" s="41" t="n">
        <v>46027</v>
      </c>
      <c r="B2" s="3">
        <f>TEXT(A2,"mmmm yyyy")</f>
        <v/>
      </c>
      <c r="C2" s="4" t="inlineStr">
        <is>
          <t>Income</t>
        </is>
      </c>
      <c r="D2" s="4" t="inlineStr">
        <is>
          <t>Salary</t>
        </is>
      </c>
      <c r="E2" s="4" t="inlineStr">
        <is>
          <t>Employment</t>
        </is>
      </c>
      <c r="F2" s="4" t="inlineStr">
        <is>
          <t>January Salary</t>
        </is>
      </c>
      <c r="G2" s="4" t="inlineStr">
        <is>
          <t>Bank Transfer</t>
        </is>
      </c>
      <c r="H2" s="42" t="n">
        <v>3200</v>
      </c>
      <c r="I2" s="42" t="n">
        <v>3250</v>
      </c>
      <c r="J2" s="43">
        <f>I2-H2</f>
        <v/>
      </c>
      <c r="K2" s="7">
        <f>IFERROR(IF(H2=0,"",J2/H2),"")</f>
        <v/>
      </c>
      <c r="L2" s="8" t="inlineStr">
        <is>
          <t>No</t>
        </is>
      </c>
      <c r="M2" s="9" t="n">
        <v>0</v>
      </c>
      <c r="N2" s="43">
        <f>IF(L2="Yes",IFERROR(I2*M2/(100+M2),0),0)</f>
        <v/>
      </c>
      <c r="O2" s="43">
        <f>IF(L2="Yes",I2-N2,I2)</f>
        <v/>
      </c>
    </row>
    <row r="3">
      <c r="A3" s="41" t="n">
        <v>46027</v>
      </c>
      <c r="B3" s="10">
        <f>TEXT(A3,"mmmm yyyy")</f>
        <v/>
      </c>
      <c r="C3" s="4" t="inlineStr">
        <is>
          <t>Income</t>
        </is>
      </c>
      <c r="D3" s="4" t="inlineStr">
        <is>
          <t>Side Hustle</t>
        </is>
      </c>
      <c r="E3" s="4" t="inlineStr">
        <is>
          <t>Freelancing</t>
        </is>
      </c>
      <c r="F3" s="4" t="inlineStr">
        <is>
          <t>Freelance Design Project</t>
        </is>
      </c>
      <c r="G3" s="4" t="inlineStr">
        <is>
          <t>BACS</t>
        </is>
      </c>
      <c r="H3" s="42" t="n">
        <v>450</v>
      </c>
      <c r="I3" s="42" t="n">
        <v>500</v>
      </c>
      <c r="J3" s="44">
        <f>I3-H3</f>
        <v/>
      </c>
      <c r="K3" s="12">
        <f>IFERROR(IF(H3=0,"",J3/H3),"")</f>
        <v/>
      </c>
      <c r="L3" s="8" t="inlineStr">
        <is>
          <t>Yes</t>
        </is>
      </c>
      <c r="M3" s="9" t="n">
        <v>20</v>
      </c>
      <c r="N3" s="44">
        <f>IF(L3="Yes",IFERROR(I3*M3/(100+M3),0),0)</f>
        <v/>
      </c>
      <c r="O3" s="44">
        <f>IF(L3="Yes",I3-N3,I3)</f>
        <v/>
      </c>
    </row>
    <row r="4">
      <c r="A4" s="41" t="n">
        <v>46030</v>
      </c>
      <c r="B4" s="3">
        <f>TEXT(A4,"mmmm yyyy")</f>
        <v/>
      </c>
      <c r="C4" s="4" t="inlineStr">
        <is>
          <t>Expense</t>
        </is>
      </c>
      <c r="D4" s="4" t="inlineStr">
        <is>
          <t>Rent/Mortgage</t>
        </is>
      </c>
      <c r="E4" s="4" t="inlineStr">
        <is>
          <t>Housing</t>
        </is>
      </c>
      <c r="F4" s="4" t="inlineStr">
        <is>
          <t>Monthly Rent</t>
        </is>
      </c>
      <c r="G4" s="4" t="inlineStr">
        <is>
          <t>Direct Debit</t>
        </is>
      </c>
      <c r="H4" s="42" t="n">
        <v>1050</v>
      </c>
      <c r="I4" s="42" t="n">
        <v>1050</v>
      </c>
      <c r="J4" s="43">
        <f>I4-H4</f>
        <v/>
      </c>
      <c r="K4" s="7">
        <f>IFERROR(IF(H4=0,"",J4/H4),"")</f>
        <v/>
      </c>
      <c r="L4" s="8" t="inlineStr">
        <is>
          <t>No</t>
        </is>
      </c>
      <c r="M4" s="9" t="n">
        <v>0</v>
      </c>
      <c r="N4" s="43">
        <f>IF(L4="Yes",IFERROR(I4*M4/(100+M4),0),0)</f>
        <v/>
      </c>
      <c r="O4" s="43">
        <f>IF(L4="Yes",I4-N4,I4)</f>
        <v/>
      </c>
    </row>
    <row r="5">
      <c r="A5" s="41" t="n">
        <v>46032</v>
      </c>
      <c r="B5" s="10">
        <f>TEXT(A5,"mmmm yyyy")</f>
        <v/>
      </c>
      <c r="C5" s="4" t="inlineStr">
        <is>
          <t>Expense</t>
        </is>
      </c>
      <c r="D5" s="4" t="inlineStr">
        <is>
          <t>Groceries</t>
        </is>
      </c>
      <c r="E5" s="4" t="inlineStr">
        <is>
          <t>Food &amp; Drink</t>
        </is>
      </c>
      <c r="F5" s="4" t="inlineStr">
        <is>
          <t>Weekly Shopping</t>
        </is>
      </c>
      <c r="G5" s="4" t="inlineStr">
        <is>
          <t>Debit Card</t>
        </is>
      </c>
      <c r="H5" s="42" t="n">
        <v>320</v>
      </c>
      <c r="I5" s="42" t="n">
        <v>348.75</v>
      </c>
      <c r="J5" s="44">
        <f>I5-H5</f>
        <v/>
      </c>
      <c r="K5" s="12">
        <f>IFERROR(IF(H5=0,"",J5/H5),"")</f>
        <v/>
      </c>
      <c r="L5" s="8" t="inlineStr">
        <is>
          <t>No</t>
        </is>
      </c>
      <c r="M5" s="9" t="n">
        <v>0</v>
      </c>
      <c r="N5" s="44">
        <f>IF(L5="Yes",IFERROR(I5*M5/(100+M5),0),0)</f>
        <v/>
      </c>
      <c r="O5" s="44">
        <f>IF(L5="Yes",I5-N5,I5)</f>
        <v/>
      </c>
    </row>
    <row r="6">
      <c r="A6" s="41" t="n">
        <v>46034</v>
      </c>
      <c r="B6" s="3">
        <f>TEXT(A6,"mmmm yyyy")</f>
        <v/>
      </c>
      <c r="C6" s="4" t="inlineStr">
        <is>
          <t>Expense</t>
        </is>
      </c>
      <c r="D6" s="4" t="inlineStr">
        <is>
          <t>Utilities</t>
        </is>
      </c>
      <c r="E6" s="4" t="inlineStr">
        <is>
          <t>Gas &amp; Electric</t>
        </is>
      </c>
      <c r="F6" s="4" t="inlineStr">
        <is>
          <t>Energy Bill January</t>
        </is>
      </c>
      <c r="G6" s="4" t="inlineStr">
        <is>
          <t>Direct Debit</t>
        </is>
      </c>
      <c r="H6" s="42" t="n">
        <v>180</v>
      </c>
      <c r="I6" s="42" t="n">
        <v>196.4</v>
      </c>
      <c r="J6" s="43">
        <f>I6-H6</f>
        <v/>
      </c>
      <c r="K6" s="7">
        <f>IFERROR(IF(H6=0,"",J6/H6),"")</f>
        <v/>
      </c>
      <c r="L6" s="8" t="inlineStr">
        <is>
          <t>No</t>
        </is>
      </c>
      <c r="M6" s="9" t="n">
        <v>0</v>
      </c>
      <c r="N6" s="43">
        <f>IF(L6="Yes",IFERROR(I6*M6/(100+M6),0),0)</f>
        <v/>
      </c>
      <c r="O6" s="43">
        <f>IF(L6="Yes",I6-N6,I6)</f>
        <v/>
      </c>
    </row>
    <row r="7">
      <c r="A7" s="41" t="n">
        <v>46037</v>
      </c>
      <c r="B7" s="10">
        <f>TEXT(A7,"mmmm yyyy")</f>
        <v/>
      </c>
      <c r="C7" s="4" t="inlineStr">
        <is>
          <t>Expense</t>
        </is>
      </c>
      <c r="D7" s="4" t="inlineStr">
        <is>
          <t>Council Tax</t>
        </is>
      </c>
      <c r="E7" s="4" t="inlineStr">
        <is>
          <t>Housing</t>
        </is>
      </c>
      <c r="F7" s="4" t="inlineStr">
        <is>
          <t>Monthly Council Tax</t>
        </is>
      </c>
      <c r="G7" s="4" t="inlineStr">
        <is>
          <t>Direct Debit</t>
        </is>
      </c>
      <c r="H7" s="42" t="n">
        <v>165</v>
      </c>
      <c r="I7" s="42" t="n">
        <v>165</v>
      </c>
      <c r="J7" s="44">
        <f>I7-H7</f>
        <v/>
      </c>
      <c r="K7" s="12">
        <f>IFERROR(IF(H7=0,"",J7/H7),"")</f>
        <v/>
      </c>
      <c r="L7" s="8" t="inlineStr">
        <is>
          <t>No</t>
        </is>
      </c>
      <c r="M7" s="9" t="n">
        <v>0</v>
      </c>
      <c r="N7" s="44">
        <f>IF(L7="Yes",IFERROR(I7*M7/(100+M7),0),0)</f>
        <v/>
      </c>
      <c r="O7" s="44">
        <f>IF(L7="Yes",I7-N7,I7)</f>
        <v/>
      </c>
    </row>
    <row r="8">
      <c r="A8" s="41" t="n">
        <v>46040</v>
      </c>
      <c r="B8" s="3">
        <f>TEXT(A8,"mmmm yyyy")</f>
        <v/>
      </c>
      <c r="C8" s="4" t="inlineStr">
        <is>
          <t>Expense</t>
        </is>
      </c>
      <c r="D8" s="4" t="inlineStr">
        <is>
          <t>Transport</t>
        </is>
      </c>
      <c r="E8" s="4" t="inlineStr">
        <is>
          <t>Travel</t>
        </is>
      </c>
      <c r="F8" s="4" t="inlineStr">
        <is>
          <t>Bus &amp; Train Fares</t>
        </is>
      </c>
      <c r="G8" s="4" t="inlineStr">
        <is>
          <t>Contactless</t>
        </is>
      </c>
      <c r="H8" s="42" t="n">
        <v>120</v>
      </c>
      <c r="I8" s="42" t="n">
        <v>92.59999999999999</v>
      </c>
      <c r="J8" s="43">
        <f>I8-H8</f>
        <v/>
      </c>
      <c r="K8" s="7">
        <f>IFERROR(IF(H8=0,"",J8/H8),"")</f>
        <v/>
      </c>
      <c r="L8" s="8" t="inlineStr">
        <is>
          <t>No</t>
        </is>
      </c>
      <c r="M8" s="9" t="n">
        <v>0</v>
      </c>
      <c r="N8" s="43">
        <f>IF(L8="Yes",IFERROR(I8*M8/(100+M8),0),0)</f>
        <v/>
      </c>
      <c r="O8" s="43">
        <f>IF(L8="Yes",I8-N8,I8)</f>
        <v/>
      </c>
    </row>
    <row r="9">
      <c r="A9" s="41" t="n">
        <v>46044</v>
      </c>
      <c r="B9" s="10">
        <f>TEXT(A9,"mmmm yyyy")</f>
        <v/>
      </c>
      <c r="C9" s="4" t="inlineStr">
        <is>
          <t>Expense</t>
        </is>
      </c>
      <c r="D9" s="4" t="inlineStr">
        <is>
          <t>Insurance</t>
        </is>
      </c>
      <c r="E9" s="4" t="inlineStr">
        <is>
          <t>Protection</t>
        </is>
      </c>
      <c r="F9" s="4" t="inlineStr">
        <is>
          <t>Contents Insurance</t>
        </is>
      </c>
      <c r="G9" s="4" t="inlineStr">
        <is>
          <t>Card</t>
        </is>
      </c>
      <c r="H9" s="42" t="n">
        <v>70</v>
      </c>
      <c r="I9" s="42" t="n">
        <v>69.8</v>
      </c>
      <c r="J9" s="44">
        <f>I9-H9</f>
        <v/>
      </c>
      <c r="K9" s="12">
        <f>IFERROR(IF(H9=0,"",J9/H9),"")</f>
        <v/>
      </c>
      <c r="L9" s="8" t="inlineStr">
        <is>
          <t>No</t>
        </is>
      </c>
      <c r="M9" s="9" t="n">
        <v>0</v>
      </c>
      <c r="N9" s="44">
        <f>IF(L9="Yes",IFERROR(I9*M9/(100+M9),0),0)</f>
        <v/>
      </c>
      <c r="O9" s="44">
        <f>IF(L9="Yes",I9-N9,I9)</f>
        <v/>
      </c>
    </row>
    <row r="10">
      <c r="A10" s="41" t="n">
        <v>46047</v>
      </c>
      <c r="B10" s="3">
        <f>TEXT(A10,"mmmm yyyy")</f>
        <v/>
      </c>
      <c r="C10" s="4" t="inlineStr">
        <is>
          <t>Expense</t>
        </is>
      </c>
      <c r="D10" s="4" t="inlineStr">
        <is>
          <t>Entertainment</t>
        </is>
      </c>
      <c r="E10" s="4" t="inlineStr">
        <is>
          <t>Dining Out</t>
        </is>
      </c>
      <c r="F10" s="4" t="inlineStr">
        <is>
          <t>Restaurants &amp; Takeaways</t>
        </is>
      </c>
      <c r="G10" s="4" t="inlineStr">
        <is>
          <t>Debit Card</t>
        </is>
      </c>
      <c r="H10" s="42" t="n">
        <v>100</v>
      </c>
      <c r="I10" s="42" t="n">
        <v>114.2</v>
      </c>
      <c r="J10" s="43">
        <f>I10-H10</f>
        <v/>
      </c>
      <c r="K10" s="7">
        <f>IFERROR(IF(H10=0,"",J10/H10),"")</f>
        <v/>
      </c>
      <c r="L10" s="8" t="inlineStr">
        <is>
          <t>No</t>
        </is>
      </c>
      <c r="M10" s="9" t="n">
        <v>0</v>
      </c>
      <c r="N10" s="43">
        <f>IF(L10="Yes",IFERROR(I10*M10/(100+M10),0),0)</f>
        <v/>
      </c>
      <c r="O10" s="43">
        <f>IF(L10="Yes",I10-N10,I10)</f>
        <v/>
      </c>
    </row>
    <row r="11">
      <c r="A11" s="41" t="n">
        <v>46050</v>
      </c>
      <c r="B11" s="10">
        <f>TEXT(A11,"mmmm yyyy")</f>
        <v/>
      </c>
      <c r="C11" s="4" t="inlineStr">
        <is>
          <t>Expense</t>
        </is>
      </c>
      <c r="D11" s="4" t="inlineStr">
        <is>
          <t>Savings Transfer</t>
        </is>
      </c>
      <c r="E11" s="4" t="inlineStr">
        <is>
          <t>Savings</t>
        </is>
      </c>
      <c r="F11" s="4" t="inlineStr">
        <is>
          <t>Monthly Savings Transfer</t>
        </is>
      </c>
      <c r="G11" s="4" t="inlineStr">
        <is>
          <t>Standing Order</t>
        </is>
      </c>
      <c r="H11" s="42" t="n">
        <v>300</v>
      </c>
      <c r="I11" s="42" t="n">
        <v>300</v>
      </c>
      <c r="J11" s="44">
        <f>I11-H11</f>
        <v/>
      </c>
      <c r="K11" s="12">
        <f>IFERROR(IF(H11=0,"",J11/H11),"")</f>
        <v/>
      </c>
      <c r="L11" s="8" t="inlineStr">
        <is>
          <t>No</t>
        </is>
      </c>
      <c r="M11" s="9" t="n">
        <v>0</v>
      </c>
      <c r="N11" s="44">
        <f>IF(L11="Yes",IFERROR(I11*M11/(100+M11),0),0)</f>
        <v/>
      </c>
      <c r="O11" s="44">
        <f>IF(L11="Yes",I11-N11,I11)</f>
        <v/>
      </c>
    </row>
    <row r="12">
      <c r="A12" s="1" t="inlineStr">
        <is>
          <t>TOTALS</t>
        </is>
      </c>
      <c r="B12" s="13" t="n"/>
      <c r="C12" s="13" t="n"/>
      <c r="D12" s="13" t="n"/>
      <c r="E12" s="13" t="n"/>
      <c r="F12" s="13" t="n"/>
      <c r="G12" s="13" t="n"/>
      <c r="H12" s="45">
        <f>SUM(H2:H11)</f>
        <v/>
      </c>
      <c r="I12" s="45">
        <f>SUM(I2:I11)</f>
        <v/>
      </c>
      <c r="J12" s="45">
        <f>SUM(J2:J11)</f>
        <v/>
      </c>
      <c r="K12" s="13" t="n"/>
      <c r="L12" s="13" t="n"/>
      <c r="M12" s="13" t="n"/>
      <c r="N12" s="45">
        <f>SUM(N2:N11)</f>
        <v/>
      </c>
      <c r="O12" s="45">
        <f>SUM(O2:O11)</f>
        <v/>
      </c>
    </row>
  </sheetData>
  <conditionalFormatting sqref="J2:J11">
    <cfRule type="expression" priority="1" dxfId="0" stopIfTrue="0">
      <formula>J2&gt;0</formula>
    </cfRule>
    <cfRule type="expression" priority="2" dxfId="1" stopIfTrue="0">
      <formula>J2&lt;0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30" customWidth="1" min="1" max="1"/>
    <col width="22" customWidth="1" min="2" max="2"/>
    <col width="22" customWidth="1" min="3" max="3"/>
    <col width="18" customWidth="1" min="4" max="4"/>
    <col width="18" customWidth="1" min="5" max="5"/>
  </cols>
  <sheetData>
    <row r="1" ht="32" customHeight="1">
      <c r="A1" s="15" t="inlineStr">
        <is>
          <t>Monthly Budget Summary Dashboard</t>
        </is>
      </c>
      <c r="B1" s="16" t="n"/>
      <c r="C1" s="16" t="n"/>
      <c r="D1" s="16" t="n"/>
      <c r="E1" s="17" t="n"/>
    </row>
    <row r="2">
      <c r="A2" s="18" t="inlineStr">
        <is>
          <t>Selected Month</t>
        </is>
      </c>
      <c r="B2" s="19" t="inlineStr">
        <is>
          <t>January 2026</t>
        </is>
      </c>
    </row>
    <row r="3">
      <c r="A3" s="20" t="inlineStr">
        <is>
          <t>Total Budgeted Income (£)</t>
        </is>
      </c>
      <c r="B3" s="46">
        <f>SUMIFS('Budget Planner'!$H:$H,'Budget Planner'!$C:$C,"Income")</f>
        <v/>
      </c>
    </row>
    <row r="4">
      <c r="A4" s="22" t="inlineStr">
        <is>
          <t>Total Actual Income (£)</t>
        </is>
      </c>
      <c r="B4" s="47">
        <f>SUMIFS('Budget Planner'!$I:$I,'Budget Planner'!$C:$C,"Income")</f>
        <v/>
      </c>
    </row>
    <row r="5">
      <c r="A5" s="20" t="inlineStr">
        <is>
          <t>Total Budgeted Expenses (£)</t>
        </is>
      </c>
      <c r="B5" s="46">
        <f>SUMIFS('Budget Planner'!$H:$H,'Budget Planner'!$C:$C,"Expense")</f>
        <v/>
      </c>
    </row>
    <row r="6">
      <c r="A6" s="22" t="inlineStr">
        <is>
          <t>Total Actual Expenses (£)</t>
        </is>
      </c>
      <c r="B6" s="47">
        <f>SUMIFS('Budget Planner'!$I:$I,'Budget Planner'!$C:$C,"Expense")</f>
        <v/>
      </c>
    </row>
    <row r="7">
      <c r="A7" s="20" t="inlineStr">
        <is>
          <t>Net Budgeted Position (£)</t>
        </is>
      </c>
      <c r="B7" s="46">
        <f>B3-B5</f>
        <v/>
      </c>
    </row>
    <row r="8">
      <c r="A8" s="22" t="inlineStr">
        <is>
          <t>Net Actual Position (£)</t>
        </is>
      </c>
      <c r="B8" s="47">
        <f>B4-B6</f>
        <v/>
      </c>
    </row>
    <row r="9">
      <c r="A9" s="20" t="inlineStr">
        <is>
          <t>Savings Rate %</t>
        </is>
      </c>
      <c r="B9" s="24">
        <f>IFERROR(IF(B4=0,"",B7/B4),"")</f>
        <v/>
      </c>
    </row>
    <row r="10"/>
    <row r="11">
      <c r="A11" s="25" t="inlineStr">
        <is>
          <t>Category Spend Breakdown</t>
        </is>
      </c>
      <c r="B11" s="26" t="inlineStr">
        <is>
          <t>Actual Spend (£)</t>
        </is>
      </c>
      <c r="C11" s="26" t="inlineStr">
        <is>
          <t>Budgeted (£)</t>
        </is>
      </c>
    </row>
    <row r="12">
      <c r="A12" s="27" t="inlineStr">
        <is>
          <t>Rent/Mortgage</t>
        </is>
      </c>
      <c r="B12" s="48">
        <f>IFERROR(SUMIF('Budget Planner'!$D:$D,A12,'Budget Planner'!$I:$I),0)</f>
        <v/>
      </c>
      <c r="C12" s="48">
        <f>IFERROR(SUMIF('Budget Planner'!$D:$D,A12,'Budget Planner'!$H:$H),0)</f>
        <v/>
      </c>
    </row>
    <row r="13">
      <c r="A13" s="29" t="inlineStr">
        <is>
          <t>Groceries</t>
        </is>
      </c>
      <c r="B13" s="44">
        <f>IFERROR(SUMIF('Budget Planner'!$D:$D,A13,'Budget Planner'!$I:$I),0)</f>
        <v/>
      </c>
      <c r="C13" s="44">
        <f>IFERROR(SUMIF('Budget Planner'!$D:$D,A13,'Budget Planner'!$H:$H),0)</f>
        <v/>
      </c>
    </row>
    <row r="14">
      <c r="A14" s="27" t="inlineStr">
        <is>
          <t>Utilities</t>
        </is>
      </c>
      <c r="B14" s="48">
        <f>IFERROR(SUMIF('Budget Planner'!$D:$D,A14,'Budget Planner'!$I:$I),0)</f>
        <v/>
      </c>
      <c r="C14" s="48">
        <f>IFERROR(SUMIF('Budget Planner'!$D:$D,A14,'Budget Planner'!$H:$H),0)</f>
        <v/>
      </c>
    </row>
    <row r="15">
      <c r="A15" s="29" t="inlineStr">
        <is>
          <t>Council Tax</t>
        </is>
      </c>
      <c r="B15" s="44">
        <f>IFERROR(SUMIF('Budget Planner'!$D:$D,A15,'Budget Planner'!$I:$I),0)</f>
        <v/>
      </c>
      <c r="C15" s="44">
        <f>IFERROR(SUMIF('Budget Planner'!$D:$D,A15,'Budget Planner'!$H:$H),0)</f>
        <v/>
      </c>
    </row>
    <row r="16">
      <c r="A16" s="27" t="inlineStr">
        <is>
          <t>Transport</t>
        </is>
      </c>
      <c r="B16" s="48">
        <f>IFERROR(SUMIF('Budget Planner'!$D:$D,A16,'Budget Planner'!$I:$I),0)</f>
        <v/>
      </c>
      <c r="C16" s="48">
        <f>IFERROR(SUMIF('Budget Planner'!$D:$D,A16,'Budget Planner'!$H:$H),0)</f>
        <v/>
      </c>
    </row>
    <row r="17">
      <c r="A17" s="29" t="inlineStr">
        <is>
          <t>Insurance</t>
        </is>
      </c>
      <c r="B17" s="44">
        <f>IFERROR(SUMIF('Budget Planner'!$D:$D,A17,'Budget Planner'!$I:$I),0)</f>
        <v/>
      </c>
      <c r="C17" s="44">
        <f>IFERROR(SUMIF('Budget Planner'!$D:$D,A17,'Budget Planner'!$H:$H),0)</f>
        <v/>
      </c>
    </row>
    <row r="18">
      <c r="A18" s="27" t="inlineStr">
        <is>
          <t>Entertainment</t>
        </is>
      </c>
      <c r="B18" s="48">
        <f>IFERROR(SUMIF('Budget Planner'!$D:$D,A18,'Budget Planner'!$I:$I),0)</f>
        <v/>
      </c>
      <c r="C18" s="48">
        <f>IFERROR(SUMIF('Budget Planner'!$D:$D,A18,'Budget Planner'!$H:$H),0)</f>
        <v/>
      </c>
    </row>
    <row r="19">
      <c r="A19" s="29" t="inlineStr">
        <is>
          <t>Savings Transfer</t>
        </is>
      </c>
      <c r="B19" s="44">
        <f>IFERROR(SUMIF('Budget Planner'!$D:$D,A19,'Budget Planner'!$I:$I),0)</f>
        <v/>
      </c>
      <c r="C19" s="44">
        <f>IFERROR(SUMIF('Budget Planner'!$D:$D,A19,'Budget Planner'!$H:$H),0)</f>
        <v/>
      </c>
    </row>
    <row r="20"/>
    <row r="21"/>
    <row r="22">
      <c r="A22" s="1" t="inlineStr">
        <is>
          <t>Month</t>
        </is>
      </c>
      <c r="B22" s="1" t="inlineStr">
        <is>
          <t>Income</t>
        </is>
      </c>
      <c r="C22" s="1" t="inlineStr">
        <is>
          <t>Expenses</t>
        </is>
      </c>
    </row>
    <row r="23">
      <c r="A23" s="10" t="inlineStr">
        <is>
          <t>Jan 2026</t>
        </is>
      </c>
      <c r="B23" s="44" t="n">
        <v>3750</v>
      </c>
      <c r="C23" s="44" t="n">
        <v>2336.75</v>
      </c>
    </row>
    <row r="24">
      <c r="A24" s="30" t="inlineStr">
        <is>
          <t>Feb 2026</t>
        </is>
      </c>
      <c r="B24" s="48" t="n">
        <v>3600</v>
      </c>
      <c r="C24" s="48" t="n">
        <v>2100</v>
      </c>
    </row>
    <row r="25">
      <c r="A25" s="10" t="inlineStr">
        <is>
          <t>Mar 2026</t>
        </is>
      </c>
      <c r="B25" s="44" t="n">
        <v>3800</v>
      </c>
      <c r="C25" s="44" t="n">
        <v>2250</v>
      </c>
    </row>
    <row r="26">
      <c r="A26" s="30" t="inlineStr">
        <is>
          <t>Apr 2026</t>
        </is>
      </c>
      <c r="B26" s="48" t="n">
        <v>3700</v>
      </c>
      <c r="C26" s="48" t="n">
        <v>2180</v>
      </c>
    </row>
    <row r="27">
      <c r="A27" s="10" t="inlineStr">
        <is>
          <t>May 2026</t>
        </is>
      </c>
      <c r="B27" s="44" t="n">
        <v>3900</v>
      </c>
      <c r="C27" s="44" t="n">
        <v>2300</v>
      </c>
    </row>
    <row r="28">
      <c r="A28" s="30" t="inlineStr">
        <is>
          <t>Jun 2026</t>
        </is>
      </c>
      <c r="B28" s="48" t="n">
        <v>4000</v>
      </c>
      <c r="C28" s="48" t="n">
        <v>2400</v>
      </c>
    </row>
  </sheetData>
  <mergeCells count="1">
    <mergeCell ref="A1:E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22" customWidth="1" min="1" max="1"/>
    <col width="12" customWidth="1" min="2" max="2"/>
    <col width="30" customWidth="1" min="3" max="3"/>
    <col width="18" customWidth="1" min="4" max="4"/>
    <col width="12" customWidth="1" min="5" max="5"/>
    <col width="12" customWidth="1" min="6" max="6"/>
  </cols>
  <sheetData>
    <row r="1" ht="28" customHeight="1">
      <c r="A1" s="26" t="inlineStr">
        <is>
          <t>Category</t>
        </is>
      </c>
      <c r="B1" s="26" t="inlineStr">
        <is>
          <t>Type</t>
        </is>
      </c>
      <c r="C1" s="26" t="inlineStr">
        <is>
          <t>Suggested Monthly Budget (£)</t>
        </is>
      </c>
      <c r="D1" s="26" t="inlineStr">
        <is>
          <t>VAT Applicable?</t>
        </is>
      </c>
      <c r="E1" s="26" t="inlineStr">
        <is>
          <t>VAT Rate</t>
        </is>
      </c>
      <c r="F1" s="26" t="inlineStr">
        <is>
          <t>Priority</t>
        </is>
      </c>
    </row>
    <row r="2">
      <c r="A2" s="4" t="inlineStr">
        <is>
          <t>Salary</t>
        </is>
      </c>
      <c r="B2" s="30" t="inlineStr">
        <is>
          <t>Income</t>
        </is>
      </c>
      <c r="C2" s="42" t="n">
        <v>3200</v>
      </c>
      <c r="D2" s="30" t="inlineStr">
        <is>
          <t>No</t>
        </is>
      </c>
      <c r="E2" s="31" t="n">
        <v>0</v>
      </c>
      <c r="F2" s="30" t="n">
        <v>1</v>
      </c>
    </row>
    <row r="3">
      <c r="A3" s="4" t="inlineStr">
        <is>
          <t>Side Hustle</t>
        </is>
      </c>
      <c r="B3" s="10" t="inlineStr">
        <is>
          <t>Income</t>
        </is>
      </c>
      <c r="C3" s="42" t="n">
        <v>450</v>
      </c>
      <c r="D3" s="10" t="inlineStr">
        <is>
          <t>Yes</t>
        </is>
      </c>
      <c r="E3" s="32" t="n">
        <v>20</v>
      </c>
      <c r="F3" s="10" t="n">
        <v>2</v>
      </c>
    </row>
    <row r="4">
      <c r="A4" s="4" t="inlineStr">
        <is>
          <t>Rent/Mortgage</t>
        </is>
      </c>
      <c r="B4" s="30" t="inlineStr">
        <is>
          <t>Expense</t>
        </is>
      </c>
      <c r="C4" s="42" t="n">
        <v>1050</v>
      </c>
      <c r="D4" s="30" t="inlineStr">
        <is>
          <t>No</t>
        </is>
      </c>
      <c r="E4" s="31" t="n">
        <v>0</v>
      </c>
      <c r="F4" s="30" t="n">
        <v>1</v>
      </c>
    </row>
    <row r="5">
      <c r="A5" s="4" t="inlineStr">
        <is>
          <t>Groceries</t>
        </is>
      </c>
      <c r="B5" s="10" t="inlineStr">
        <is>
          <t>Expense</t>
        </is>
      </c>
      <c r="C5" s="42" t="n">
        <v>320</v>
      </c>
      <c r="D5" s="10" t="inlineStr">
        <is>
          <t>No</t>
        </is>
      </c>
      <c r="E5" s="32" t="n">
        <v>0</v>
      </c>
      <c r="F5" s="10" t="n">
        <v>2</v>
      </c>
    </row>
    <row r="6">
      <c r="A6" s="4" t="inlineStr">
        <is>
          <t>Utilities</t>
        </is>
      </c>
      <c r="B6" s="30" t="inlineStr">
        <is>
          <t>Expense</t>
        </is>
      </c>
      <c r="C6" s="42" t="n">
        <v>180</v>
      </c>
      <c r="D6" s="30" t="inlineStr">
        <is>
          <t>No</t>
        </is>
      </c>
      <c r="E6" s="31" t="n">
        <v>0</v>
      </c>
      <c r="F6" s="30" t="n">
        <v>2</v>
      </c>
    </row>
    <row r="7">
      <c r="A7" s="4" t="inlineStr">
        <is>
          <t>Council Tax</t>
        </is>
      </c>
      <c r="B7" s="10" t="inlineStr">
        <is>
          <t>Expense</t>
        </is>
      </c>
      <c r="C7" s="42" t="n">
        <v>165</v>
      </c>
      <c r="D7" s="10" t="inlineStr">
        <is>
          <t>No</t>
        </is>
      </c>
      <c r="E7" s="32" t="n">
        <v>0</v>
      </c>
      <c r="F7" s="10" t="n">
        <v>1</v>
      </c>
    </row>
    <row r="8">
      <c r="A8" s="4" t="inlineStr">
        <is>
          <t>Transport</t>
        </is>
      </c>
      <c r="B8" s="30" t="inlineStr">
        <is>
          <t>Expense</t>
        </is>
      </c>
      <c r="C8" s="42" t="n">
        <v>120</v>
      </c>
      <c r="D8" s="30" t="inlineStr">
        <is>
          <t>No</t>
        </is>
      </c>
      <c r="E8" s="31" t="n">
        <v>0</v>
      </c>
      <c r="F8" s="30" t="n">
        <v>3</v>
      </c>
    </row>
    <row r="9">
      <c r="A9" s="4" t="inlineStr">
        <is>
          <t>Insurance</t>
        </is>
      </c>
      <c r="B9" s="10" t="inlineStr">
        <is>
          <t>Expense</t>
        </is>
      </c>
      <c r="C9" s="42" t="n">
        <v>70</v>
      </c>
      <c r="D9" s="10" t="inlineStr">
        <is>
          <t>No</t>
        </is>
      </c>
      <c r="E9" s="32" t="n">
        <v>0</v>
      </c>
      <c r="F9" s="10" t="n">
        <v>2</v>
      </c>
    </row>
    <row r="10">
      <c r="A10" s="4" t="inlineStr">
        <is>
          <t>Entertainment</t>
        </is>
      </c>
      <c r="B10" s="30" t="inlineStr">
        <is>
          <t>Expense</t>
        </is>
      </c>
      <c r="C10" s="42" t="n">
        <v>100</v>
      </c>
      <c r="D10" s="30" t="inlineStr">
        <is>
          <t>No</t>
        </is>
      </c>
      <c r="E10" s="31" t="n">
        <v>0</v>
      </c>
      <c r="F10" s="30" t="n">
        <v>4</v>
      </c>
    </row>
    <row r="11">
      <c r="A11" s="4" t="inlineStr">
        <is>
          <t>Savings Transfer</t>
        </is>
      </c>
      <c r="B11" s="10" t="inlineStr">
        <is>
          <t>Expense</t>
        </is>
      </c>
      <c r="C11" s="42" t="n">
        <v>300</v>
      </c>
      <c r="D11" s="10" t="inlineStr">
        <is>
          <t>No</t>
        </is>
      </c>
      <c r="E11" s="32" t="n">
        <v>0</v>
      </c>
      <c r="F11" s="10" t="n">
        <v>2</v>
      </c>
    </row>
    <row r="12">
      <c r="A12" s="4" t="inlineStr">
        <is>
          <t>Childcare</t>
        </is>
      </c>
      <c r="B12" s="30" t="inlineStr">
        <is>
          <t>Expense</t>
        </is>
      </c>
      <c r="C12" s="42" t="n">
        <v>400</v>
      </c>
      <c r="D12" s="30" t="inlineStr">
        <is>
          <t>No</t>
        </is>
      </c>
      <c r="E12" s="31" t="n">
        <v>0</v>
      </c>
      <c r="F12" s="30" t="n">
        <v>1</v>
      </c>
    </row>
    <row r="13">
      <c r="A13" s="1" t="inlineStr">
        <is>
          <t>TOTALS</t>
        </is>
      </c>
      <c r="B13" s="13" t="n"/>
      <c r="C13" s="45">
        <f>SUM(C2:C12)</f>
        <v/>
      </c>
      <c r="D13" s="13" t="n"/>
      <c r="E13" s="13" t="n"/>
      <c r="F13" s="13" t="n"/>
    </row>
    <row r="14"/>
    <row r="15">
      <c r="A15" s="22" t="inlineStr">
        <is>
          <t>Count of Expense Categories:</t>
        </is>
      </c>
      <c r="B15" s="33">
        <f>COUNTIF(B:B,"Expense")</f>
        <v/>
      </c>
    </row>
    <row r="16">
      <c r="A16" s="20" t="inlineStr">
        <is>
          <t>Count of Income Categories:</t>
        </is>
      </c>
      <c r="B16" s="34">
        <f>COUNTIF(B:B,"Income")</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0" customWidth="1" min="1" max="1"/>
    <col width="75" customWidth="1" min="2" max="2"/>
  </cols>
  <sheetData>
    <row r="1" ht="35" customHeight="1">
      <c r="A1" s="35" t="inlineStr">
        <is>
          <t>Monthly Budget Planner – User Guide</t>
        </is>
      </c>
      <c r="B1" s="17" t="n"/>
    </row>
    <row r="2" ht="55" customHeight="1">
      <c r="A2" s="36" t="inlineStr">
        <is>
          <t>SECTION</t>
        </is>
      </c>
      <c r="B2" s="36" t="inlineStr">
        <is>
          <t>GUIDANCE</t>
        </is>
      </c>
    </row>
    <row r="3" ht="55" customHeight="1">
      <c r="A3" s="37" t="inlineStr">
        <is>
          <t>Purpose</t>
        </is>
      </c>
      <c r="B3" s="38" t="inlineStr">
        <is>
          <t>This workbook helps UK households and sole traders plan and track monthly income and expenditure. Compare your budgeted figures against actual spend, monitor your savings rate, and review trends over time.</t>
        </is>
      </c>
    </row>
    <row r="4" ht="55" customHeight="1">
      <c r="A4" s="39" t="inlineStr">
        <is>
          <t>Sheet: Budget Planner</t>
        </is>
      </c>
      <c r="B4" s="40" t="inlineStr">
        <is>
          <t>Enter each income or expense transaction as a new row. Fill in the Date (DD/MM/YYYY), Type (Income or Expense), Category, Subcategory, Description, and Payment Method. Enter the Budgeted Amount and Actual Amount; the Variance, VAT Amount, and Net Amount columns calculate automatically.</t>
        </is>
      </c>
    </row>
    <row r="5" ht="55" customHeight="1">
      <c r="A5" s="37" t="inlineStr">
        <is>
          <t>Budgeted vs Actual</t>
        </is>
      </c>
      <c r="B5" s="38" t="inlineStr">
        <is>
          <t>The Budgeted Amount (£) is what you planned to spend or earn. The Actual Amount (£) is what you actually spent or received. A positive Variance means you earned more or spent less than planned (favourable). A negative Variance means you overspent or earned less than planned (adverse).</t>
        </is>
      </c>
    </row>
    <row r="6" ht="55" customHeight="1">
      <c r="A6" s="39" t="inlineStr">
        <is>
          <t>VAT Guidance (UK)</t>
        </is>
      </c>
      <c r="B6" s="40" t="inlineStr">
        <is>
          <t>If a transaction is subject to VAT (e.g. freelance invoices or business purchases), set "VAT Applicable?" to Yes and enter the VAT Rate (e.g. 20 for 20%). The workbook will calculate the VAT element from the gross amount using the formula: VAT = Gross × Rate ÷ (100 + Rate). For most personal household expenses, VAT Applicable = No.</t>
        </is>
      </c>
    </row>
    <row r="7" ht="55" customHeight="1">
      <c r="A7" s="37" t="inlineStr">
        <is>
          <t>Gross Amounts</t>
        </is>
      </c>
      <c r="B7" s="38" t="inlineStr">
        <is>
          <t>Unless you are VAT-registered and reclaiming input VAT, enter all amounts as gross (VAT-inclusive) figures. The VAT split columns are provided for reference only and do not affect the main budget totals.</t>
        </is>
      </c>
    </row>
    <row r="8" ht="55" customHeight="1">
      <c r="A8" s="39" t="inlineStr">
        <is>
          <t>Sheet: Summary Dashboard</t>
        </is>
      </c>
      <c r="B8" s="40" t="inlineStr">
        <is>
          <t>The Summary Dashboard automatically totals Income and Expenses from the Budget Planner sheet. Review your Net Actual Position and Savings Rate at a glance. The bar chart compares budgeted vs actual by category, and the line chart shows a six-month income vs expenses trend.</t>
        </is>
      </c>
    </row>
    <row r="9" ht="55" customHeight="1">
      <c r="A9" s="37" t="inlineStr">
        <is>
          <t>Sheet: Category Setup</t>
        </is>
      </c>
      <c r="B9" s="38" t="inlineStr">
        <is>
          <t>The Category Setup sheet lists all standard budget categories, their type (Income/Expense), suggested monthly budget, VAT status, and priority. You can add new categories here; they will be available for entry in the Budget Planner. The summary totals at the bottom count expense and income categories automatically.</t>
        </is>
      </c>
    </row>
    <row r="10" ht="55" customHeight="1">
      <c r="A10" s="39" t="inlineStr">
        <is>
          <t>Self-Employed / Sole Traders</t>
        </is>
      </c>
      <c r="B10" s="40" t="inlineStr">
        <is>
          <t>If you are self-employed, note that the UK tax year runs from 6 April to 5 April. You may wish to create a separate copy of this workbook for each tax year. Allowable business expenses should be clearly categorised for your Self Assessment tax return.</t>
        </is>
      </c>
    </row>
    <row r="11" ht="55" customHeight="1">
      <c r="A11" s="37" t="inlineStr">
        <is>
          <t>Data Entry Tips</t>
        </is>
      </c>
      <c r="B11" s="38" t="inlineStr">
        <is>
          <t>Use consistent category names matching those in Category Setup to ensure formulas and charts work correctly. Dates must be entered in DD/MM/YYYY format. Do not delete formula columns (J, K, N, O) — only edit columns A–I and L–M. Yellow cells indicate input fields.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2026-06-16T16:16:00Z</dcterms:created>
  <dcterms:modified xmlns:dcterms="http://purl.org/dc/terms/" xmlns:xsi="http://www.w3.org/2001/XMLSchema-instance" xsi:type="dcterms:W3CDTF">2026-06-16T16:16:00Z</dcterms:modified>
</cp:coreProperties>
</file>