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etty Cash Book" sheetId="1" state="visible" r:id="rId1"/>
    <sheet xmlns:r="http://schemas.openxmlformats.org/officeDocument/2006/relationships" name="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11">
    <font>
      <name val="Calibri"/>
      <family val="2"/>
      <color theme="1"/>
      <sz val="11"/>
      <scheme val="minor"/>
    </font>
    <font>
      <name val="Calibri"/>
      <b val="1"/>
      <color rgb="00FFFFFF"/>
      <sz val="14"/>
    </font>
    <font>
      <name val="Calibri"/>
      <b val="1"/>
      <color rgb="00FFFFFF"/>
      <sz val="11"/>
    </font>
    <font>
      <name val="Calibri"/>
      <b val="1"/>
      <sz val="10"/>
    </font>
    <font>
      <name val="Calibri"/>
      <sz val="10"/>
    </font>
    <font>
      <name val="Calibri"/>
      <color rgb="00DC2626"/>
      <sz val="10"/>
    </font>
    <font>
      <name val="Calibri"/>
      <b val="1"/>
      <color rgb="0016A34A"/>
      <sz val="10"/>
    </font>
    <font>
      <name val="Calibri"/>
      <color rgb="0016A34A"/>
      <sz val="10"/>
    </font>
    <font>
      <name val="Calibri"/>
      <b val="1"/>
      <color rgb="00DC2626"/>
      <sz val="10"/>
    </font>
    <font>
      <name val="Calibri"/>
      <b val="1"/>
      <color rgb="00FFFFFF"/>
      <sz val="10"/>
    </font>
    <font>
      <name val="Calibri"/>
      <b val="1"/>
      <color rgb="001E293B"/>
      <sz val="10"/>
    </font>
  </fonts>
  <fills count="8">
    <fill>
      <patternFill/>
    </fill>
    <fill>
      <patternFill patternType="gray125"/>
    </fill>
    <fill>
      <patternFill patternType="solid">
        <fgColor rgb="001E293B"/>
      </patternFill>
    </fill>
    <fill>
      <patternFill patternType="solid">
        <fgColor rgb="00E2E8F0"/>
      </patternFill>
    </fill>
    <fill>
      <patternFill patternType="solid">
        <fgColor rgb="00F8FAFC"/>
      </patternFill>
    </fill>
    <fill>
      <patternFill patternType="solid">
        <fgColor rgb="00FFFBEB"/>
      </patternFill>
    </fill>
    <fill>
      <patternFill patternType="solid">
        <fgColor rgb="00FFFFFF"/>
      </patternFill>
    </fill>
    <fill>
      <patternFill patternType="solid">
        <fgColor rgb="000F766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164" fontId="3" fillId="3" borderId="1" applyAlignment="1" pivotButton="0" quotePrefix="0" xfId="0">
      <alignment horizontal="center" vertical="center"/>
    </xf>
    <xf numFmtId="0" fontId="3" fillId="3" borderId="1" applyAlignment="1" pivotButton="0" quotePrefix="0" xfId="0">
      <alignment horizontal="center" vertical="center"/>
    </xf>
    <xf numFmtId="165" fontId="3" fillId="3" borderId="1" applyAlignment="1" pivotButton="0" quotePrefix="0" xfId="0">
      <alignment horizontal="center" vertical="center"/>
    </xf>
    <xf numFmtId="164" fontId="4" fillId="5" borderId="1" applyAlignment="1" pivotButton="0" quotePrefix="0" xfId="0">
      <alignment horizontal="left" vertical="center"/>
    </xf>
    <xf numFmtId="0" fontId="4" fillId="5" borderId="1" applyAlignment="1" pivotButton="0" quotePrefix="0" xfId="0">
      <alignment horizontal="left" vertical="center"/>
    </xf>
    <xf numFmtId="165" fontId="4" fillId="5" borderId="1" applyAlignment="1" pivotButton="0" quotePrefix="0" xfId="0">
      <alignment horizontal="left" vertical="center"/>
    </xf>
    <xf numFmtId="165" fontId="4" fillId="4" borderId="1" applyAlignment="1" pivotButton="0" quotePrefix="0" xfId="0">
      <alignment horizontal="left" vertical="center"/>
    </xf>
    <xf numFmtId="165" fontId="5" fillId="4" borderId="1" applyAlignment="1" pivotButton="0" quotePrefix="0" xfId="0">
      <alignment horizontal="left" vertical="center"/>
    </xf>
    <xf numFmtId="0" fontId="6" fillId="5" borderId="1" applyAlignment="1" pivotButton="0" quotePrefix="0" xfId="0">
      <alignment horizontal="center" vertical="center"/>
    </xf>
    <xf numFmtId="165" fontId="4" fillId="6" borderId="1" applyAlignment="1" pivotButton="0" quotePrefix="0" xfId="0">
      <alignment horizontal="left" vertical="center"/>
    </xf>
    <xf numFmtId="165" fontId="5" fillId="6" borderId="1" applyAlignment="1" pivotButton="0" quotePrefix="0" xfId="0">
      <alignment horizontal="left" vertical="center"/>
    </xf>
    <xf numFmtId="165" fontId="7" fillId="4" borderId="1" applyAlignment="1" pivotButton="0" quotePrefix="0" xfId="0">
      <alignment horizontal="left" vertical="center"/>
    </xf>
    <xf numFmtId="0" fontId="8" fillId="5" borderId="1" applyAlignment="1" pivotButton="0" quotePrefix="0" xfId="0">
      <alignment horizontal="center" vertical="center"/>
    </xf>
    <xf numFmtId="0" fontId="0" fillId="2" borderId="1" pivotButton="0" quotePrefix="0" xfId="0"/>
    <xf numFmtId="0" fontId="9" fillId="2" borderId="1" applyAlignment="1" pivotButton="0" quotePrefix="0" xfId="0">
      <alignment horizontal="center" vertical="center"/>
    </xf>
    <xf numFmtId="165" fontId="9" fillId="2" borderId="1" pivotButton="0" quotePrefix="0" xfId="0"/>
    <xf numFmtId="0" fontId="0" fillId="3" borderId="1" pivotButton="0" quotePrefix="0" xfId="0"/>
    <xf numFmtId="0" fontId="10" fillId="3" borderId="1" applyAlignment="1" pivotButton="0" quotePrefix="0" xfId="0">
      <alignment horizontal="left" vertical="center"/>
    </xf>
    <xf numFmtId="165" fontId="3" fillId="3" borderId="1" pivotButton="0" quotePrefix="0" xfId="0"/>
    <xf numFmtId="0" fontId="2" fillId="7" borderId="1" applyAlignment="1" pivotButton="0" quotePrefix="0" xfId="0">
      <alignment horizontal="left" vertical="center"/>
    </xf>
    <xf numFmtId="0" fontId="0" fillId="7" borderId="1" pivotButton="0" quotePrefix="0" xfId="0"/>
    <xf numFmtId="0" fontId="10" fillId="4" borderId="1" applyAlignment="1" pivotButton="0" quotePrefix="0" xfId="0">
      <alignment horizontal="left" vertical="center"/>
    </xf>
    <xf numFmtId="165" fontId="10" fillId="5" borderId="1" applyAlignment="1" pivotButton="0" quotePrefix="0" xfId="0">
      <alignment horizontal="right" vertical="center"/>
    </xf>
    <xf numFmtId="165" fontId="7" fillId="0" borderId="1" applyAlignment="1" pivotButton="0" quotePrefix="0" xfId="0">
      <alignment horizontal="right" vertical="center"/>
    </xf>
    <xf numFmtId="165" fontId="5" fillId="0" borderId="1" applyAlignment="1" pivotButton="0" quotePrefix="0" xfId="0">
      <alignment horizontal="right" vertical="center"/>
    </xf>
    <xf numFmtId="165" fontId="3" fillId="0" borderId="1" applyAlignment="1" pivotButton="0" quotePrefix="0" xfId="0">
      <alignment horizontal="right" vertical="center"/>
    </xf>
    <xf numFmtId="0" fontId="3" fillId="0" borderId="1" applyAlignment="1" pivotButton="0" quotePrefix="0" xfId="0">
      <alignment horizontal="right" vertical="center"/>
    </xf>
    <xf numFmtId="0" fontId="8" fillId="0" borderId="1" applyAlignment="1" pivotButton="0" quotePrefix="0" xfId="0">
      <alignment horizontal="right" vertical="center"/>
    </xf>
    <xf numFmtId="0" fontId="4" fillId="4" borderId="1" applyAlignment="1" pivotButton="0" quotePrefix="0" xfId="0">
      <alignment horizontal="left" vertical="center"/>
    </xf>
    <xf numFmtId="165" fontId="3" fillId="4" borderId="1" applyAlignment="1" pivotButton="0" quotePrefix="0" xfId="0">
      <alignment horizontal="right" vertical="center"/>
    </xf>
    <xf numFmtId="0" fontId="4" fillId="6" borderId="1" applyAlignment="1" pivotButton="0" quotePrefix="0" xfId="0">
      <alignment horizontal="left" vertical="center"/>
    </xf>
    <xf numFmtId="165" fontId="3" fillId="6" borderId="1" applyAlignment="1" pivotButton="0" quotePrefix="0" xfId="0">
      <alignment horizontal="right" vertical="center"/>
    </xf>
    <xf numFmtId="0" fontId="9" fillId="7" borderId="1" applyAlignment="1" pivotButton="0" quotePrefix="0" xfId="0">
      <alignment horizontal="center" vertical="center"/>
    </xf>
    <xf numFmtId="0" fontId="4" fillId="6" borderId="1" applyAlignment="1" pivotButton="0" quotePrefix="0" xfId="0">
      <alignment horizontal="center" vertical="center"/>
    </xf>
    <xf numFmtId="0" fontId="3" fillId="6" borderId="1" applyAlignment="1" pivotButton="0" quotePrefix="0" xfId="0">
      <alignment horizontal="left" vertical="top" wrapText="1"/>
    </xf>
    <xf numFmtId="0" fontId="4" fillId="6" borderId="1" applyAlignment="1" pivotButton="0" quotePrefix="0" xfId="0">
      <alignment horizontal="left" vertical="top" wrapText="1"/>
    </xf>
    <xf numFmtId="0" fontId="4" fillId="4" borderId="1" applyAlignment="1" pivotButton="0" quotePrefix="0" xfId="0">
      <alignment horizontal="center" vertical="center"/>
    </xf>
    <xf numFmtId="0" fontId="3" fillId="4" borderId="1" applyAlignment="1" pivotButton="0" quotePrefix="0" xfId="0">
      <alignment horizontal="left" vertical="top" wrapText="1"/>
    </xf>
    <xf numFmtId="0" fontId="4" fillId="4"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Petty Cash Spend by Category</a:t>
            </a:r>
          </a:p>
        </rich>
      </tx>
    </title>
    <plotArea>
      <barChart>
        <barDir val="col"/>
        <grouping val="clustered"/>
        <ser>
          <idx val="0"/>
          <order val="0"/>
          <tx>
            <strRef>
              <f>'Summary'!B18</f>
            </strRef>
          </tx>
          <spPr>
            <a:solidFill xmlns:a="http://schemas.openxmlformats.org/drawingml/2006/main">
              <a:srgbClr val="0F766E"/>
            </a:solidFill>
            <a:ln xmlns:a="http://schemas.openxmlformats.org/drawingml/2006/main">
              <a:prstDash val="solid"/>
            </a:ln>
          </spPr>
          <cat>
            <numRef>
              <f>'Summary'!$A$19:$A$25</f>
            </numRef>
          </cat>
          <val>
            <numRef>
              <f>'Summary'!$B$19:$B$25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3</col>
      <colOff>0</colOff>
      <row>2</row>
      <rowOff>0</rowOff>
    </from>
    <ext cx="576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4"/>
  <sheetViews>
    <sheetView showGridLines="0" workbookViewId="0">
      <pane ySplit="2" topLeftCell="A3" activePane="bottomLeft" state="frozen"/>
      <selection pane="bottomLeft" activeCell="A1" sqref="A1"/>
    </sheetView>
  </sheetViews>
  <sheetFormatPr baseColWidth="8" defaultRowHeight="15"/>
  <cols>
    <col width="13" customWidth="1" min="1" max="1"/>
    <col width="13" customWidth="1" min="2" max="2"/>
    <col width="28" customWidth="1" min="3" max="3"/>
    <col width="16" customWidth="1" min="4" max="4"/>
    <col width="14" customWidth="1" min="5" max="5"/>
    <col width="20" customWidth="1" min="6" max="6"/>
    <col width="13" customWidth="1" min="7" max="7"/>
    <col width="13" customWidth="1" min="8" max="8"/>
    <col width="13" customWidth="1" min="9" max="9"/>
    <col width="16" customWidth="1" min="10" max="10"/>
    <col width="14" customWidth="1" min="11" max="11"/>
    <col width="14" customWidth="1" min="12" max="12"/>
    <col width="18" customWidth="1" min="13" max="13"/>
    <col width="13" customWidth="1" min="14" max="14"/>
    <col width="28" customWidth="1" min="15" max="15"/>
  </cols>
  <sheetData>
    <row r="1" ht="28" customHeight="1">
      <c r="A1" s="1" t="inlineStr">
        <is>
          <t>Petty Cash Book</t>
        </is>
      </c>
    </row>
    <row r="2" ht="22" customHeight="1">
      <c r="A2" s="2" t="inlineStr">
        <is>
          <t>Date</t>
        </is>
      </c>
      <c r="B2" s="2" t="inlineStr">
        <is>
          <t>Voucher No.</t>
        </is>
      </c>
      <c r="C2" s="2" t="inlineStr">
        <is>
          <t>Description</t>
        </is>
      </c>
      <c r="D2" s="2" t="inlineStr">
        <is>
          <t>Category</t>
        </is>
      </c>
      <c r="E2" s="2" t="inlineStr">
        <is>
          <t>Department</t>
        </is>
      </c>
      <c r="F2" s="2" t="inlineStr">
        <is>
          <t>Supplier / Payee</t>
        </is>
      </c>
      <c r="G2" s="2" t="inlineStr">
        <is>
          <t>Reference</t>
        </is>
      </c>
      <c r="H2" s="2" t="inlineStr">
        <is>
          <t>Cash In (£)</t>
        </is>
      </c>
      <c r="I2" s="2" t="inlineStr">
        <is>
          <t>Cash Out (£)</t>
        </is>
      </c>
      <c r="J2" s="2" t="inlineStr">
        <is>
          <t>VAT Rate</t>
        </is>
      </c>
      <c r="K2" s="2" t="inlineStr">
        <is>
          <t>VAT Amount (£)</t>
        </is>
      </c>
      <c r="L2" s="2" t="inlineStr">
        <is>
          <t>Net Amount (£)</t>
        </is>
      </c>
      <c r="M2" s="2" t="inlineStr">
        <is>
          <t>Running Balance (£)</t>
        </is>
      </c>
      <c r="N2" s="2" t="inlineStr">
        <is>
          <t>Reconciled?</t>
        </is>
      </c>
      <c r="O2" s="2" t="inlineStr">
        <is>
          <t>Notes</t>
        </is>
      </c>
    </row>
    <row r="3">
      <c r="A3" s="3" t="inlineStr">
        <is>
          <t>01/04/2026</t>
        </is>
      </c>
      <c r="B3" s="4" t="inlineStr">
        <is>
          <t>OPEN</t>
        </is>
      </c>
      <c r="C3" s="4" t="inlineStr">
        <is>
          <t>Opening Float</t>
        </is>
      </c>
      <c r="D3" s="4" t="inlineStr">
        <is>
          <t>—</t>
        </is>
      </c>
      <c r="E3" s="4" t="inlineStr">
        <is>
          <t>Finance</t>
        </is>
      </c>
      <c r="F3" s="4" t="inlineStr">
        <is>
          <t>—</t>
        </is>
      </c>
      <c r="G3" s="4" t="inlineStr">
        <is>
          <t>—</t>
        </is>
      </c>
      <c r="H3" s="5" t="n">
        <v>100</v>
      </c>
      <c r="I3" s="5" t="n">
        <v>0</v>
      </c>
      <c r="J3" s="4" t="inlineStr">
        <is>
          <t>Zero rate</t>
        </is>
      </c>
      <c r="K3" s="5" t="n">
        <v>0</v>
      </c>
      <c r="L3" s="5" t="n">
        <v>100</v>
      </c>
      <c r="M3" s="5" t="n">
        <v>100</v>
      </c>
      <c r="N3" s="4" t="inlineStr">
        <is>
          <t>Y</t>
        </is>
      </c>
      <c r="O3" s="4" t="inlineStr">
        <is>
          <t>Opening petty cash float</t>
        </is>
      </c>
    </row>
    <row r="4" ht="18" customHeight="1">
      <c r="A4" s="6" t="inlineStr">
        <is>
          <t>02/04/2026</t>
        </is>
      </c>
      <c r="B4" s="7" t="inlineStr">
        <is>
          <t>PCV001</t>
        </is>
      </c>
      <c r="C4" s="7" t="inlineStr">
        <is>
          <t>Stationery for office</t>
        </is>
      </c>
      <c r="D4" s="7" t="inlineStr">
        <is>
          <t>Stationery</t>
        </is>
      </c>
      <c r="E4" s="7" t="inlineStr">
        <is>
          <t>Admin</t>
        </is>
      </c>
      <c r="F4" s="7" t="inlineStr">
        <is>
          <t>Ryman</t>
        </is>
      </c>
      <c r="G4" s="7" t="inlineStr">
        <is>
          <t>RYM-1042</t>
        </is>
      </c>
      <c r="H4" s="8" t="n">
        <v>0</v>
      </c>
      <c r="I4" s="8" t="n">
        <v>18.96</v>
      </c>
      <c r="J4" s="7" t="inlineStr">
        <is>
          <t>Standard 20%</t>
        </is>
      </c>
      <c r="K4" s="9">
        <f>IF(J4="Standard 20%",I4*20/120,IF(J4="Reduced 5%",I4*5/105,0))</f>
        <v/>
      </c>
      <c r="L4" s="9">
        <f>IF(H4&gt;0,H4,IFERROR(I4-K4,I4))</f>
        <v/>
      </c>
      <c r="M4" s="10">
        <f>M3+H4-I4</f>
        <v/>
      </c>
      <c r="N4" s="11" t="inlineStr">
        <is>
          <t>Y</t>
        </is>
      </c>
      <c r="O4" s="7" t="inlineStr">
        <is>
          <t>Pens and notepads</t>
        </is>
      </c>
    </row>
    <row r="5" ht="18" customHeight="1">
      <c r="A5" s="6" t="inlineStr">
        <is>
          <t>03/04/2026</t>
        </is>
      </c>
      <c r="B5" s="7" t="inlineStr">
        <is>
          <t>PCV002</t>
        </is>
      </c>
      <c r="C5" s="7" t="inlineStr">
        <is>
          <t>Parking for client visit</t>
        </is>
      </c>
      <c r="D5" s="7" t="inlineStr">
        <is>
          <t>Travel</t>
        </is>
      </c>
      <c r="E5" s="7" t="inlineStr">
        <is>
          <t>Sales</t>
        </is>
      </c>
      <c r="F5" s="7" t="inlineStr">
        <is>
          <t>NCP</t>
        </is>
      </c>
      <c r="G5" s="7" t="inlineStr">
        <is>
          <t>NCP-7781</t>
        </is>
      </c>
      <c r="H5" s="8" t="n">
        <v>0</v>
      </c>
      <c r="I5" s="8" t="n">
        <v>12</v>
      </c>
      <c r="J5" s="7" t="inlineStr">
        <is>
          <t>Standard 20%</t>
        </is>
      </c>
      <c r="K5" s="12">
        <f>IF(J5="Standard 20%",I5*20/120,IF(J5="Reduced 5%",I5*5/105,0))</f>
        <v/>
      </c>
      <c r="L5" s="12">
        <f>IF(H5&gt;0,H5,IFERROR(I5-K5,I5))</f>
        <v/>
      </c>
      <c r="M5" s="13">
        <f>M4+H5-I5</f>
        <v/>
      </c>
      <c r="N5" s="11" t="inlineStr">
        <is>
          <t>Y</t>
        </is>
      </c>
      <c r="O5" s="7" t="inlineStr">
        <is>
          <t>Manchester</t>
        </is>
      </c>
    </row>
    <row r="6" ht="18" customHeight="1">
      <c r="A6" s="6" t="inlineStr">
        <is>
          <t>04/04/2026</t>
        </is>
      </c>
      <c r="B6" s="7" t="inlineStr">
        <is>
          <t>PCV003</t>
        </is>
      </c>
      <c r="C6" s="7" t="inlineStr">
        <is>
          <t>Petty cash top-up</t>
        </is>
      </c>
      <c r="D6" s="7" t="inlineStr">
        <is>
          <t>Cash In</t>
        </is>
      </c>
      <c r="E6" s="7" t="inlineStr">
        <is>
          <t>Finance</t>
        </is>
      </c>
      <c r="F6" s="7" t="inlineStr">
        <is>
          <t>Main Cash Office</t>
        </is>
      </c>
      <c r="G6" s="7" t="inlineStr">
        <is>
          <t>TOP-2504</t>
        </is>
      </c>
      <c r="H6" s="8" t="n">
        <v>50</v>
      </c>
      <c r="I6" s="8" t="n">
        <v>0</v>
      </c>
      <c r="J6" s="7" t="inlineStr">
        <is>
          <t>Zero rate</t>
        </is>
      </c>
      <c r="K6" s="9">
        <f>IF(J6="Standard 20%",I6*20/120,IF(J6="Reduced 5%",I6*5/105,0))</f>
        <v/>
      </c>
      <c r="L6" s="9">
        <f>IF(H6&gt;0,H6,IFERROR(I6-K6,I6))</f>
        <v/>
      </c>
      <c r="M6" s="14">
        <f>M5+H6-I6</f>
        <v/>
      </c>
      <c r="N6" s="11" t="inlineStr">
        <is>
          <t>Y</t>
        </is>
      </c>
      <c r="O6" s="7" t="inlineStr">
        <is>
          <t>Float replenishment</t>
        </is>
      </c>
    </row>
    <row r="7" ht="18" customHeight="1">
      <c r="A7" s="6" t="inlineStr">
        <is>
          <t>07/04/2026</t>
        </is>
      </c>
      <c r="B7" s="7" t="inlineStr">
        <is>
          <t>PCV004</t>
        </is>
      </c>
      <c r="C7" s="7" t="inlineStr">
        <is>
          <t>Tea and milk for staff room</t>
        </is>
      </c>
      <c r="D7" s="7" t="inlineStr">
        <is>
          <t>Refreshments</t>
        </is>
      </c>
      <c r="E7" s="7" t="inlineStr">
        <is>
          <t>Office</t>
        </is>
      </c>
      <c r="F7" s="7" t="inlineStr">
        <is>
          <t>Tesco</t>
        </is>
      </c>
      <c r="G7" s="7" t="inlineStr">
        <is>
          <t>TSK-1188</t>
        </is>
      </c>
      <c r="H7" s="8" t="n">
        <v>0</v>
      </c>
      <c r="I7" s="8" t="n">
        <v>9.6</v>
      </c>
      <c r="J7" s="7" t="inlineStr">
        <is>
          <t>Standard 20%</t>
        </is>
      </c>
      <c r="K7" s="12">
        <f>IF(J7="Standard 20%",I7*20/120,IF(J7="Reduced 5%",I7*5/105,0))</f>
        <v/>
      </c>
      <c r="L7" s="12">
        <f>IF(H7&gt;0,H7,IFERROR(I7-K7,I7))</f>
        <v/>
      </c>
      <c r="M7" s="13">
        <f>M6+H7-I7</f>
        <v/>
      </c>
      <c r="N7" s="11" t="inlineStr">
        <is>
          <t>Y</t>
        </is>
      </c>
      <c r="O7" s="7" t="inlineStr">
        <is>
          <t>Bristol</t>
        </is>
      </c>
    </row>
    <row r="8" ht="18" customHeight="1">
      <c r="A8" s="6" t="inlineStr">
        <is>
          <t>09/04/2026</t>
        </is>
      </c>
      <c r="B8" s="7" t="inlineStr">
        <is>
          <t>PCV005</t>
        </is>
      </c>
      <c r="C8" s="7" t="inlineStr">
        <is>
          <t>Postage for customer returns</t>
        </is>
      </c>
      <c r="D8" s="7" t="inlineStr">
        <is>
          <t>Postage</t>
        </is>
      </c>
      <c r="E8" s="7" t="inlineStr">
        <is>
          <t>Operations</t>
        </is>
      </c>
      <c r="F8" s="7" t="inlineStr">
        <is>
          <t>Royal Mail</t>
        </is>
      </c>
      <c r="G8" s="7" t="inlineStr">
        <is>
          <t>RM-6621</t>
        </is>
      </c>
      <c r="H8" s="8" t="n">
        <v>0</v>
      </c>
      <c r="I8" s="8" t="n">
        <v>15</v>
      </c>
      <c r="J8" s="7" t="inlineStr">
        <is>
          <t>Zero rate</t>
        </is>
      </c>
      <c r="K8" s="9">
        <f>IF(J8="Standard 20%",I8*20/120,IF(J8="Reduced 5%",I8*5/105,0))</f>
        <v/>
      </c>
      <c r="L8" s="9">
        <f>IF(H8&gt;0,H8,IFERROR(I8-K8,I8))</f>
        <v/>
      </c>
      <c r="M8" s="10">
        <f>M7+H8-I8</f>
        <v/>
      </c>
      <c r="N8" s="15" t="inlineStr">
        <is>
          <t>N</t>
        </is>
      </c>
      <c r="O8" s="7" t="inlineStr">
        <is>
          <t>Proof of posting attached</t>
        </is>
      </c>
    </row>
    <row r="9" ht="18" customHeight="1">
      <c r="A9" s="6" t="inlineStr">
        <is>
          <t>11/04/2026</t>
        </is>
      </c>
      <c r="B9" s="7" t="inlineStr">
        <is>
          <t>PCV006</t>
        </is>
      </c>
      <c r="C9" s="7" t="inlineStr">
        <is>
          <t>Bus fare for site visit</t>
        </is>
      </c>
      <c r="D9" s="7" t="inlineStr">
        <is>
          <t>Travel</t>
        </is>
      </c>
      <c r="E9" s="7" t="inlineStr">
        <is>
          <t>Projects</t>
        </is>
      </c>
      <c r="F9" s="7" t="inlineStr">
        <is>
          <t>TfL</t>
        </is>
      </c>
      <c r="G9" s="7" t="inlineStr">
        <is>
          <t>TFL-2206</t>
        </is>
      </c>
      <c r="H9" s="8" t="n">
        <v>0</v>
      </c>
      <c r="I9" s="8" t="n">
        <v>8.1</v>
      </c>
      <c r="J9" s="7" t="inlineStr">
        <is>
          <t>Zero rate</t>
        </is>
      </c>
      <c r="K9" s="12">
        <f>IF(J9="Standard 20%",I9*20/120,IF(J9="Reduced 5%",I9*5/105,0))</f>
        <v/>
      </c>
      <c r="L9" s="12">
        <f>IF(H9&gt;0,H9,IFERROR(I9-K9,I9))</f>
        <v/>
      </c>
      <c r="M9" s="13">
        <f>M8+H9-I9</f>
        <v/>
      </c>
      <c r="N9" s="11" t="inlineStr">
        <is>
          <t>Y</t>
        </is>
      </c>
      <c r="O9" s="7" t="inlineStr">
        <is>
          <t>London</t>
        </is>
      </c>
    </row>
    <row r="10" ht="18" customHeight="1">
      <c r="A10" s="6" t="inlineStr">
        <is>
          <t>14/04/2026</t>
        </is>
      </c>
      <c r="B10" s="7" t="inlineStr">
        <is>
          <t>PCV007</t>
        </is>
      </c>
      <c r="C10" s="7" t="inlineStr">
        <is>
          <t>Printer ink</t>
        </is>
      </c>
      <c r="D10" s="7" t="inlineStr">
        <is>
          <t>IT &amp; Office</t>
        </is>
      </c>
      <c r="E10" s="7" t="inlineStr">
        <is>
          <t>Admin</t>
        </is>
      </c>
      <c r="F10" s="7" t="inlineStr">
        <is>
          <t>Currys</t>
        </is>
      </c>
      <c r="G10" s="7" t="inlineStr">
        <is>
          <t>CUR-9910</t>
        </is>
      </c>
      <c r="H10" s="8" t="n">
        <v>0</v>
      </c>
      <c r="I10" s="8" t="n">
        <v>32.4</v>
      </c>
      <c r="J10" s="7" t="inlineStr">
        <is>
          <t>Standard 20%</t>
        </is>
      </c>
      <c r="K10" s="9">
        <f>IF(J10="Standard 20%",I10*20/120,IF(J10="Reduced 5%",I10*5/105,0))</f>
        <v/>
      </c>
      <c r="L10" s="9">
        <f>IF(H10&gt;0,H10,IFERROR(I10-K10,I10))</f>
        <v/>
      </c>
      <c r="M10" s="10">
        <f>M9+H10-I10</f>
        <v/>
      </c>
      <c r="N10" s="11" t="inlineStr">
        <is>
          <t>Y</t>
        </is>
      </c>
      <c r="O10" s="7" t="inlineStr">
        <is>
          <t>Urgent replacement</t>
        </is>
      </c>
    </row>
    <row r="11" ht="18" customHeight="1">
      <c r="A11" s="6" t="inlineStr">
        <is>
          <t>16/04/2026</t>
        </is>
      </c>
      <c r="B11" s="7" t="inlineStr">
        <is>
          <t>PCV008</t>
        </is>
      </c>
      <c r="C11" s="7" t="inlineStr">
        <is>
          <t>Client lunch reimbursement</t>
        </is>
      </c>
      <c r="D11" s="7" t="inlineStr">
        <is>
          <t>Hospitality</t>
        </is>
      </c>
      <c r="E11" s="7" t="inlineStr">
        <is>
          <t>Sales</t>
        </is>
      </c>
      <c r="F11" s="7" t="inlineStr">
        <is>
          <t>Miller &amp; Carter</t>
        </is>
      </c>
      <c r="G11" s="7" t="inlineStr">
        <is>
          <t>MC-4062</t>
        </is>
      </c>
      <c r="H11" s="8" t="n">
        <v>0</v>
      </c>
      <c r="I11" s="8" t="n">
        <v>24</v>
      </c>
      <c r="J11" s="7" t="inlineStr">
        <is>
          <t>Standard 20%</t>
        </is>
      </c>
      <c r="K11" s="12">
        <f>IF(J11="Standard 20%",I11*20/120,IF(J11="Reduced 5%",I11*5/105,0))</f>
        <v/>
      </c>
      <c r="L11" s="12">
        <f>IF(H11&gt;0,H11,IFERROR(I11-K11,I11))</f>
        <v/>
      </c>
      <c r="M11" s="13">
        <f>M10+H11-I11</f>
        <v/>
      </c>
      <c r="N11" s="15" t="inlineStr">
        <is>
          <t>N</t>
        </is>
      </c>
      <c r="O11" s="7" t="inlineStr">
        <is>
          <t>Approved by manager</t>
        </is>
      </c>
    </row>
    <row r="12" ht="18" customHeight="1">
      <c r="A12" s="6" t="inlineStr">
        <is>
          <t>18/04/2026</t>
        </is>
      </c>
      <c r="B12" s="7" t="inlineStr">
        <is>
          <t>PCV009</t>
        </is>
      </c>
      <c r="C12" s="7" t="inlineStr">
        <is>
          <t>Cash top-up for weekend expenses</t>
        </is>
      </c>
      <c r="D12" s="7" t="inlineStr">
        <is>
          <t>Cash In</t>
        </is>
      </c>
      <c r="E12" s="7" t="inlineStr">
        <is>
          <t>Finance</t>
        </is>
      </c>
      <c r="F12" s="7" t="inlineStr">
        <is>
          <t>Main Cash Office</t>
        </is>
      </c>
      <c r="G12" s="7" t="inlineStr">
        <is>
          <t>TOP-2704</t>
        </is>
      </c>
      <c r="H12" s="8" t="n">
        <v>40</v>
      </c>
      <c r="I12" s="8" t="n">
        <v>0</v>
      </c>
      <c r="J12" s="7" t="inlineStr">
        <is>
          <t>Zero rate</t>
        </is>
      </c>
      <c r="K12" s="9">
        <f>IF(J12="Standard 20%",I12*20/120,IF(J12="Reduced 5%",I12*5/105,0))</f>
        <v/>
      </c>
      <c r="L12" s="9">
        <f>IF(H12&gt;0,H12,IFERROR(I12-K12,I12))</f>
        <v/>
      </c>
      <c r="M12" s="14">
        <f>M11+H12-I12</f>
        <v/>
      </c>
      <c r="N12" s="11" t="inlineStr">
        <is>
          <t>Y</t>
        </is>
      </c>
      <c r="O12" s="7" t="inlineStr">
        <is>
          <t>Replenish float</t>
        </is>
      </c>
    </row>
    <row r="13" ht="20" customHeight="1">
      <c r="A13" s="16" t="n"/>
      <c r="B13" s="16" t="n"/>
      <c r="C13" s="17" t="inlineStr">
        <is>
          <t>TOTALS</t>
        </is>
      </c>
      <c r="D13" s="16" t="n"/>
      <c r="E13" s="16" t="n"/>
      <c r="F13" s="16" t="n"/>
      <c r="G13" s="16" t="n"/>
      <c r="H13" s="18">
        <f>SUM(H4:H12)</f>
        <v/>
      </c>
      <c r="I13" s="18">
        <f>SUM(I4:I12)</f>
        <v/>
      </c>
      <c r="J13" s="16" t="n"/>
      <c r="K13" s="18">
        <f>SUM(K4:K12)</f>
        <v/>
      </c>
      <c r="L13" s="18">
        <f>SUM(L4:L12)</f>
        <v/>
      </c>
      <c r="M13" s="16" t="n"/>
      <c r="N13" s="16" t="n"/>
      <c r="O13" s="16" t="n"/>
    </row>
    <row r="14" ht="18" customHeight="1">
      <c r="A14" s="19" t="n"/>
      <c r="B14" s="19" t="n"/>
      <c r="C14" s="20" t="inlineStr">
        <is>
          <t>AVERAGE TRANSACTION</t>
        </is>
      </c>
      <c r="D14" s="19" t="n"/>
      <c r="E14" s="19" t="n"/>
      <c r="F14" s="19" t="n"/>
      <c r="G14" s="19" t="n"/>
      <c r="H14" s="19" t="n"/>
      <c r="I14" s="21">
        <f>IFERROR(AVERAGE(I4:I12),0)</f>
        <v/>
      </c>
      <c r="J14" s="19" t="n"/>
      <c r="K14" s="19" t="n"/>
      <c r="L14" s="19" t="n"/>
      <c r="M14" s="19" t="n"/>
      <c r="N14" s="19" t="n"/>
      <c r="O14" s="19" t="n"/>
    </row>
  </sheetData>
  <mergeCells count="1">
    <mergeCell ref="A1:O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5"/>
  <sheetViews>
    <sheetView showGridLines="0" workbookViewId="0">
      <selection activeCell="A1" sqref="A1"/>
    </sheetView>
  </sheetViews>
  <sheetFormatPr baseColWidth="8" defaultRowHeight="15"/>
  <cols>
    <col width="30" customWidth="1" min="1" max="1"/>
    <col width="18" customWidth="1" min="2" max="2"/>
    <col width="5" customWidth="1" min="3" max="3"/>
    <col width="28" customWidth="1" min="4" max="4"/>
    <col width="18" customWidth="1" min="5" max="5"/>
    <col width="18" customWidth="1" min="6" max="6"/>
  </cols>
  <sheetData>
    <row r="1" ht="30" customHeight="1">
      <c r="A1" s="1" t="inlineStr">
        <is>
          <t>Petty Cash Book — Summary &amp; Reconciliation</t>
        </is>
      </c>
    </row>
    <row r="2"/>
    <row r="3" ht="20" customHeight="1">
      <c r="A3" s="22" t="inlineStr">
        <is>
          <t>Reconciliation</t>
        </is>
      </c>
      <c r="B3" s="23" t="n"/>
    </row>
    <row r="4" ht="20" customHeight="1">
      <c r="A4" s="24" t="inlineStr">
        <is>
          <t>Opening Float</t>
        </is>
      </c>
      <c r="B4" s="25" t="n">
        <v>100</v>
      </c>
    </row>
    <row r="5" ht="20" customHeight="1">
      <c r="A5" s="24" t="inlineStr">
        <is>
          <t>Total Cash In</t>
        </is>
      </c>
      <c r="B5" s="26">
        <f>SUM('Petty Cash Book'!H:H)</f>
        <v/>
      </c>
    </row>
    <row r="6" ht="20" customHeight="1">
      <c r="A6" s="24" t="inlineStr">
        <is>
          <t>Total Cash Out</t>
        </is>
      </c>
      <c r="B6" s="27">
        <f>SUM('Petty Cash Book'!I:I)</f>
        <v/>
      </c>
    </row>
    <row r="7" ht="20" customHeight="1">
      <c r="A7" s="24" t="inlineStr">
        <is>
          <t>Net Movement</t>
        </is>
      </c>
      <c r="B7" s="28">
        <f>B5-B6</f>
        <v/>
      </c>
    </row>
    <row r="8" ht="20" customHeight="1">
      <c r="A8" s="24" t="inlineStr">
        <is>
          <t>Expected Closing Balance</t>
        </is>
      </c>
      <c r="B8" s="28">
        <f>B4+B7</f>
        <v/>
      </c>
    </row>
    <row r="9" ht="20" customHeight="1">
      <c r="A9" s="24" t="inlineStr">
        <is>
          <t>Actual Closing Balance</t>
        </is>
      </c>
      <c r="B9" s="28">
        <f>'Petty Cash Book'!M12</f>
        <v/>
      </c>
    </row>
    <row r="10" ht="20" customHeight="1">
      <c r="A10" s="24" t="inlineStr">
        <is>
          <t>Variance</t>
        </is>
      </c>
      <c r="B10" s="28">
        <f>B8-B9</f>
        <v/>
      </c>
    </row>
    <row r="11"/>
    <row r="12" ht="20" customHeight="1">
      <c r="A12" s="22" t="inlineStr">
        <is>
          <t>Transaction Analysis</t>
        </is>
      </c>
      <c r="B12" s="23" t="n"/>
    </row>
    <row r="13" ht="20" customHeight="1">
      <c r="A13" s="24" t="inlineStr">
        <is>
          <t>Number of Transactions</t>
        </is>
      </c>
      <c r="B13" s="29">
        <f>COUNTA('Petty Cash Book'!A:A)-2</f>
        <v/>
      </c>
    </row>
    <row r="14" ht="20" customHeight="1">
      <c r="A14" s="24" t="inlineStr">
        <is>
          <t>Number Unreconciled</t>
        </is>
      </c>
      <c r="B14" s="30">
        <f>COUNTIF('Petty Cash Book'!N:N,"N")</f>
        <v/>
      </c>
    </row>
    <row r="15" ht="20" customHeight="1">
      <c r="A15" s="24" t="inlineStr">
        <is>
          <t>Total VAT Incurred</t>
        </is>
      </c>
      <c r="B15" s="28">
        <f>SUM('Petty Cash Book'!K:K)</f>
        <v/>
      </c>
    </row>
    <row r="16" ht="20" customHeight="1">
      <c r="A16" s="24" t="inlineStr">
        <is>
          <t>Average Cash Out</t>
        </is>
      </c>
      <c r="B16" s="28">
        <f>IFERROR(AVERAGE('Petty Cash Book'!I4:I12),0)</f>
        <v/>
      </c>
    </row>
    <row r="17"/>
    <row r="18" ht="20" customHeight="1">
      <c r="A18" s="22" t="inlineStr">
        <is>
          <t>Spend by Category</t>
        </is>
      </c>
      <c r="B18" s="23" t="n"/>
    </row>
    <row r="19" ht="18" customHeight="1">
      <c r="A19" s="31" t="inlineStr">
        <is>
          <t>Stationery</t>
        </is>
      </c>
      <c r="B19" s="32">
        <f>SUMIF('Petty Cash Book'!D:D,"Stationery",'Petty Cash Book'!I:I)</f>
        <v/>
      </c>
    </row>
    <row r="20" ht="18" customHeight="1">
      <c r="A20" s="33" t="inlineStr">
        <is>
          <t>Travel</t>
        </is>
      </c>
      <c r="B20" s="34">
        <f>SUMIF('Petty Cash Book'!D:D,"Travel",'Petty Cash Book'!I:I)</f>
        <v/>
      </c>
    </row>
    <row r="21" ht="18" customHeight="1">
      <c r="A21" s="31" t="inlineStr">
        <is>
          <t>Refreshments</t>
        </is>
      </c>
      <c r="B21" s="32">
        <f>SUMIF('Petty Cash Book'!D:D,"Refreshments",'Petty Cash Book'!I:I)</f>
        <v/>
      </c>
    </row>
    <row r="22" ht="18" customHeight="1">
      <c r="A22" s="33" t="inlineStr">
        <is>
          <t>Postage</t>
        </is>
      </c>
      <c r="B22" s="34">
        <f>SUMIF('Petty Cash Book'!D:D,"Postage",'Petty Cash Book'!I:I)</f>
        <v/>
      </c>
    </row>
    <row r="23" ht="18" customHeight="1">
      <c r="A23" s="31" t="inlineStr">
        <is>
          <t>IT &amp; Office</t>
        </is>
      </c>
      <c r="B23" s="32">
        <f>SUMIF('Petty Cash Book'!D:D,"IT &amp; Office",'Petty Cash Book'!I:I)</f>
        <v/>
      </c>
    </row>
    <row r="24" ht="18" customHeight="1">
      <c r="A24" s="33" t="inlineStr">
        <is>
          <t>Hospitality</t>
        </is>
      </c>
      <c r="B24" s="34">
        <f>SUMIF('Petty Cash Book'!D:D,"Hospitality",'Petty Cash Book'!I:I)</f>
        <v/>
      </c>
    </row>
    <row r="25" ht="18" customHeight="1">
      <c r="A25" s="31" t="inlineStr">
        <is>
          <t>Cash In</t>
        </is>
      </c>
      <c r="B25" s="32">
        <f>SUMIF('Petty Cash Book'!D:D,"Cash In",'Petty Cash Book'!H:H)</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13"/>
  <sheetViews>
    <sheetView showGridLines="0" workbookViewId="0">
      <selection activeCell="A1" sqref="A1"/>
    </sheetView>
  </sheetViews>
  <sheetFormatPr baseColWidth="8" defaultRowHeight="15"/>
  <cols>
    <col width="6" customWidth="1" min="1" max="1"/>
    <col width="22" customWidth="1" min="2" max="2"/>
    <col width="70" customWidth="1" min="3" max="3"/>
  </cols>
  <sheetData>
    <row r="1" ht="30" customHeight="1">
      <c r="A1" s="1" t="inlineStr">
        <is>
          <t>Petty Cash Book — User Guide</t>
        </is>
      </c>
    </row>
    <row r="2" ht="20" customHeight="1">
      <c r="A2" s="35" t="inlineStr">
        <is>
          <t>SECTION</t>
        </is>
      </c>
      <c r="B2" s="35" t="inlineStr">
        <is>
          <t>HEADING</t>
        </is>
      </c>
      <c r="C2" s="35" t="inlineStr">
        <is>
          <t>DETAIL</t>
        </is>
      </c>
    </row>
    <row r="3" ht="60" customHeight="1">
      <c r="A3" s="36" t="inlineStr">
        <is>
          <t>1</t>
        </is>
      </c>
      <c r="B3" s="37" t="inlineStr">
        <is>
          <t>Purpose</t>
        </is>
      </c>
      <c r="C3" s="38" t="inlineStr">
        <is>
          <t>This workbook provides a petty cash book for recording small cash receipts and payments. It is suitable for UK SMEs and sole traders. Keep it up to date to maintain an accurate record for HMRC and internal control purposes.</t>
        </is>
      </c>
    </row>
    <row r="4" ht="60" customHeight="1">
      <c r="A4" s="39" t="inlineStr">
        <is>
          <t>2</t>
        </is>
      </c>
      <c r="B4" s="40" t="inlineStr">
        <is>
          <t>Petty Cash Book sheet</t>
        </is>
      </c>
      <c r="C4" s="41" t="inlineStr">
        <is>
          <t>Each row records a single petty cash transaction. Enter the date, voucher number, description, category, department, supplier/payee, and reference in the yellow input cells. Enter the amount in either 'Cash In' or 'Cash Out' — not both. Leave the other column as £0.00.</t>
        </is>
      </c>
    </row>
    <row r="5" ht="60" customHeight="1">
      <c r="A5" s="36" t="inlineStr">
        <is>
          <t>3</t>
        </is>
      </c>
      <c r="B5" s="37" t="inlineStr">
        <is>
          <t>Choosing a VAT Rate</t>
        </is>
      </c>
      <c r="C5" s="38" t="inlineStr">
        <is>
          <t>Select the appropriate VAT rate from the 'VAT Rate' column. Options are: 'Standard 20%' (most goods and services), 'Reduced 5%' (e.g. domestic fuel, children's car seats), or 'Zero rate' (e.g. postage stamps, most food, children's clothing). VAT Amount is calculated automatically. Note: petty cash purchases must still have a valid VAT receipt.</t>
        </is>
      </c>
    </row>
    <row r="6" ht="60" customHeight="1">
      <c r="A6" s="39" t="inlineStr">
        <is>
          <t>4</t>
        </is>
      </c>
      <c r="B6" s="40" t="inlineStr">
        <is>
          <t>Running Balance</t>
        </is>
      </c>
      <c r="C6" s="41" t="inlineStr">
        <is>
          <t>The 'Running Balance' column updates automatically after each row, starting from the opening float set in row 3 of the Petty Cash Book sheet. If the balance approaches zero, record a top-up in the 'Cash In' column with the category 'Cash In'.</t>
        </is>
      </c>
    </row>
    <row r="7" ht="60" customHeight="1">
      <c r="A7" s="36" t="inlineStr">
        <is>
          <t>5</t>
        </is>
      </c>
      <c r="B7" s="37" t="inlineStr">
        <is>
          <t>Reconciled? Column</t>
        </is>
      </c>
      <c r="C7" s="38" t="inlineStr">
        <is>
          <t>Enter 'Y' once you have physically matched the receipt or voucher to the transaction. Enter 'N' if a receipt is missing or the entry is queried. The Summary sheet shows a count of unreconciled items. All items should be reconciled before month-end close.</t>
        </is>
      </c>
    </row>
    <row r="8" ht="60" customHeight="1">
      <c r="A8" s="39" t="inlineStr">
        <is>
          <t>6</t>
        </is>
      </c>
      <c r="B8" s="40" t="inlineStr">
        <is>
          <t>Summary sheet</t>
        </is>
      </c>
      <c r="C8" s="41" t="inlineStr">
        <is>
          <t>The Summary sheet shows the opening float, total cash in, total cash out, net movement, expected and actual closing balances, and a variance figure. The variance should be £0.00; any discrepancy must be investigated and documented. A chart shows spend by category.</t>
        </is>
      </c>
    </row>
    <row r="9" ht="60" customHeight="1">
      <c r="A9" s="36" t="inlineStr">
        <is>
          <t>7</t>
        </is>
      </c>
      <c r="B9" s="37" t="inlineStr">
        <is>
          <t>Opening Float</t>
        </is>
      </c>
      <c r="C9" s="38" t="inlineStr">
        <is>
          <t>The opening float is stored in cell B4 of the Summary sheet (currently £100.00). Update this figure at the start of each period to match the physical cash held. Record any top-ups as 'Cash In' transactions in the Petty Cash Book.</t>
        </is>
      </c>
    </row>
    <row r="10" ht="60" customHeight="1">
      <c r="A10" s="39" t="inlineStr">
        <is>
          <t>8</t>
        </is>
      </c>
      <c r="B10" s="40" t="inlineStr">
        <is>
          <t>Receipts &amp; HMRC</t>
        </is>
      </c>
      <c r="C10" s="41" t="inlineStr">
        <is>
          <t>UK businesses must retain original receipts for petty cash payments. Receipts should be numbered to match the voucher number (PCV001, PCV002, etc.) and stored securely. HMRC may request these as evidence of business expenditure during a VAT inspection or corporation tax enquiry. Retain records for at least 6 years.</t>
        </is>
      </c>
    </row>
    <row r="11" ht="60" customHeight="1">
      <c r="A11" s="36" t="inlineStr">
        <is>
          <t>9</t>
        </is>
      </c>
      <c r="B11" s="37" t="inlineStr">
        <is>
          <t>UK VAT Treatment</t>
        </is>
      </c>
      <c r="C11" s="38" t="inlineStr">
        <is>
          <t>Petty cash VAT can be reclaimed on the VAT Return provided a valid VAT receipt is held. The supplier's VAT registration number must appear on the receipt. For amounts under £250 (inclusive of VAT), a less detailed VAT receipt is acceptable. Always check the supplier is VAT-registered before reclaiming input tax.</t>
        </is>
      </c>
    </row>
    <row r="12" ht="60" customHeight="1">
      <c r="A12" s="39" t="inlineStr">
        <is>
          <t>10</t>
        </is>
      </c>
      <c r="B12" s="40" t="inlineStr">
        <is>
          <t>Categories</t>
        </is>
      </c>
      <c r="C12" s="41" t="inlineStr">
        <is>
          <t>The following categories are used in the workbook and chart: Stationery, Travel, Refreshments, Postage, IT &amp; Office, Hospitality, Cash In. Add or amend categories as needed, ensuring the Summary SUMIF formulas are updated to match any new category names.</t>
        </is>
      </c>
    </row>
    <row r="13" ht="60" customHeight="1">
      <c r="A13" s="36" t="inlineStr">
        <is>
          <t>11</t>
        </is>
      </c>
      <c r="B13" s="37" t="inlineStr">
        <is>
          <t>Controls &amp; Best Practice</t>
        </is>
      </c>
      <c r="C13" s="38" t="inlineStr">
        <is>
          <t>1. Set a maximum single transaction limit (e.g. £50). 2. Require a signed voucher or receipt for every payment. 3. Perform a surprise cash count at least monthly. 4. Limit access to petty cash to one named custodian. 5. Replenish the float using an imprest system: top up back to the opening float amount.</t>
        </is>
      </c>
    </row>
  </sheetData>
  <mergeCells count="1">
    <mergeCell ref="A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2026-06-16T16:01:10Z</dcterms:created>
  <dcterms:modified xmlns:dcterms="http://purl.org/dc/terms/" xmlns:xsi="http://www.w3.org/2001/XMLSchema-instance" xsi:type="dcterms:W3CDTF">2026-06-16T16:01:10Z</dcterms:modified>
</cp:coreProperties>
</file>