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udget" sheetId="1" state="visible" r:id="rId1"/>
    <sheet xmlns:r="http://schemas.openxmlformats.org/officeDocument/2006/relationships" name="Guest List"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0.00"/>
    <numFmt numFmtId="165" formatCode="0.0%"/>
    <numFmt numFmtId="166" formatCode="DD/MM/YYYY"/>
  </numFmts>
  <fonts count="5">
    <font>
      <name val="Calibri"/>
      <family val="2"/>
      <color theme="1"/>
      <sz val="11"/>
      <scheme val="minor"/>
    </font>
    <font>
      <name val="Calibri"/>
      <b val="1"/>
      <color rgb="000F766E"/>
      <sz val="16"/>
    </font>
    <font>
      <name val="Calibri"/>
      <b val="1"/>
      <color rgb="000F766E"/>
      <sz val="11"/>
    </font>
    <font>
      <name val="Calibri"/>
      <sz val="11"/>
    </font>
    <font>
      <name val="Calibri"/>
      <b val="1"/>
      <color rgb="00FFFFFF"/>
      <sz val="11"/>
    </font>
  </fonts>
  <fills count="7">
    <fill>
      <patternFill/>
    </fill>
    <fill>
      <patternFill patternType="gray125"/>
    </fill>
    <fill>
      <patternFill patternType="solid">
        <fgColor rgb="00FFFBEB"/>
        <bgColor rgb="00FFFBEB"/>
      </patternFill>
    </fill>
    <fill>
      <patternFill patternType="solid">
        <fgColor rgb="000F766E"/>
        <bgColor rgb="000F766E"/>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5">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164" fontId="3" fillId="2" borderId="1" pivotButton="0" quotePrefix="0" xfId="0"/>
    <xf numFmtId="164" fontId="3" fillId="0" borderId="1" pivotButton="0" quotePrefix="0" xfId="0"/>
    <xf numFmtId="0" fontId="4" fillId="3" borderId="1" applyAlignment="1" pivotButton="0" quotePrefix="0" xfId="0">
      <alignment horizontal="center" vertical="center"/>
    </xf>
    <xf numFmtId="0" fontId="3" fillId="4" borderId="1" applyAlignment="1" pivotButton="0" quotePrefix="0" xfId="0">
      <alignment horizontal="left" vertical="center" wrapText="1"/>
    </xf>
    <xf numFmtId="164" fontId="0" fillId="4" borderId="1" pivotButton="0" quotePrefix="0" xfId="0"/>
    <xf numFmtId="164" fontId="0" fillId="2" borderId="1" pivotButton="0" quotePrefix="0" xfId="0"/>
    <xf numFmtId="165" fontId="0" fillId="4" borderId="1" pivotButton="0" quotePrefix="0" xfId="0"/>
    <xf numFmtId="0" fontId="0" fillId="4" borderId="1" applyAlignment="1" pivotButton="0" quotePrefix="0" xfId="0">
      <alignment horizontal="left" vertical="center" wrapText="1"/>
    </xf>
    <xf numFmtId="166" fontId="0" fillId="4" borderId="1" pivotButton="0" quotePrefix="0" xfId="0"/>
    <xf numFmtId="0" fontId="3" fillId="5" borderId="1" applyAlignment="1" pivotButton="0" quotePrefix="0" xfId="0">
      <alignment horizontal="left" vertical="center" wrapText="1"/>
    </xf>
    <xf numFmtId="164" fontId="0" fillId="5" borderId="1" pivotButton="0" quotePrefix="0" xfId="0"/>
    <xf numFmtId="165" fontId="0" fillId="5" borderId="1" pivotButton="0" quotePrefix="0" xfId="0"/>
    <xf numFmtId="0" fontId="0" fillId="5" borderId="1" applyAlignment="1" pivotButton="0" quotePrefix="0" xfId="0">
      <alignment horizontal="left" vertical="center" wrapText="1"/>
    </xf>
    <xf numFmtId="166" fontId="0" fillId="5" borderId="1" pivotButton="0" quotePrefix="0" xfId="0"/>
    <xf numFmtId="0" fontId="4" fillId="6" borderId="1" pivotButton="0" quotePrefix="0" xfId="0"/>
    <xf numFmtId="0" fontId="0" fillId="6" borderId="1" pivotButton="0" quotePrefix="0" xfId="0"/>
    <xf numFmtId="164" fontId="4" fillId="6" borderId="1" pivotButton="0" quotePrefix="0" xfId="0"/>
    <xf numFmtId="165" fontId="4" fillId="6" borderId="1" pivotButton="0" quotePrefix="0" xfId="0"/>
    <xf numFmtId="0" fontId="1" fillId="0" borderId="0" pivotButton="0" quotePrefix="0" xfId="0"/>
    <xf numFmtId="0" fontId="3" fillId="4" borderId="1" applyAlignment="1" pivotButton="0" quotePrefix="0" xfId="0">
      <alignment horizontal="center" vertical="center"/>
    </xf>
    <xf numFmtId="0" fontId="3" fillId="5" borderId="1" applyAlignment="1" pivotButton="0" quotePrefix="0" xfId="0">
      <alignment horizontal="center" vertical="center"/>
    </xf>
    <xf numFmtId="0" fontId="3" fillId="0" borderId="1" applyAlignment="1" pivotButton="0" quotePrefix="0" xfId="0">
      <alignment horizontal="center" vertical="center"/>
    </xf>
    <xf numFmtId="0" fontId="4" fillId="6" borderId="0" pivotButton="0" quotePrefix="0" xfId="0"/>
    <xf numFmtId="0" fontId="3" fillId="4" borderId="1" pivotButton="0" quotePrefix="0" xfId="0"/>
    <xf numFmtId="164" fontId="2" fillId="4" borderId="1" pivotButton="0" quotePrefix="0" xfId="0"/>
    <xf numFmtId="0" fontId="3" fillId="0" borderId="1" pivotButton="0" quotePrefix="0" xfId="0"/>
    <xf numFmtId="1" fontId="2" fillId="4" borderId="1" pivotButton="0" quotePrefix="0" xfId="0"/>
    <xf numFmtId="0" fontId="0" fillId="2" borderId="1" pivotButton="0" quotePrefix="0" xfId="0"/>
    <xf numFmtId="164" fontId="0" fillId="0" borderId="1" pivotButton="0" quotePrefix="0" xfId="0"/>
    <xf numFmtId="0" fontId="0" fillId="0" borderId="1" pivotButton="0" quotePrefix="0" xfId="0"/>
    <xf numFmtId="0" fontId="2" fillId="4" borderId="1" applyAlignment="1" pivotButton="0" quotePrefix="0" xfId="0">
      <alignment vertical="top" wrapText="1"/>
    </xf>
    <xf numFmtId="0" fontId="3" fillId="0" borderId="1" applyAlignment="1" pivotButton="0" quotePrefix="0" xfId="0">
      <alignment vertical="top" wrapText="1"/>
    </xf>
  </cellXfs>
  <cellStyles count="1">
    <cellStyle name="Normal" xfId="0" builtinId="0" hidden="0"/>
  </cellStyles>
  <dxfs count="2">
    <dxf>
      <font>
        <name val="Calibri"/>
        <b val="1"/>
        <color rgb="00DC2626"/>
        <sz val="11"/>
      </font>
    </dxf>
    <dxf>
      <font>
        <name val="Calibri"/>
        <b val="1"/>
        <color rgb="0022C55E"/>
        <sz val="1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Estimated vs Actual Cost by Category</a:t>
            </a:r>
          </a:p>
        </rich>
      </tx>
    </title>
    <plotArea>
      <barChart>
        <barDir val="col"/>
        <grouping val="clustered"/>
        <ser>
          <idx val="0"/>
          <order val="0"/>
          <tx>
            <strRef>
              <f>'Dashboard'!E3</f>
            </strRef>
          </tx>
          <spPr>
            <a:solidFill xmlns:a="http://schemas.openxmlformats.org/drawingml/2006/main">
              <a:srgbClr val="14B8A6"/>
            </a:solidFill>
            <a:ln xmlns:a="http://schemas.openxmlformats.org/drawingml/2006/main">
              <a:prstDash val="solid"/>
            </a:ln>
          </spPr>
          <cat>
            <numRef>
              <f>'Dashboard'!$D$4:$D$13</f>
            </numRef>
          </cat>
          <val>
            <numRef>
              <f>'Dashboard'!$E$4:$E$13</f>
            </numRef>
          </val>
        </ser>
        <ser>
          <idx val="1"/>
          <order val="1"/>
          <tx>
            <strRef>
              <f>'Dashboard'!F3</f>
            </strRef>
          </tx>
          <spPr>
            <a:solidFill xmlns:a="http://schemas.openxmlformats.org/drawingml/2006/main">
              <a:srgbClr val="0F766E"/>
            </a:solidFill>
            <a:ln xmlns:a="http://schemas.openxmlformats.org/drawingml/2006/main">
              <a:prstDash val="solid"/>
            </a:ln>
          </spPr>
          <cat>
            <numRef>
              <f>'Dashboard'!$D$4:$D$13</f>
            </numRef>
          </cat>
          <val>
            <numRef>
              <f>'Dashboard'!$F$4:$F$13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Category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Cost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Actual Spend Share by Category</a:t>
            </a:r>
          </a:p>
        </rich>
      </tx>
    </title>
    <plotArea>
      <pieChart>
        <varyColors val="1"/>
        <ser>
          <idx val="0"/>
          <order val="0"/>
          <tx>
            <strRef>
              <f>'Dashboard'!F3</f>
            </strRef>
          </tx>
          <spPr>
            <a:ln xmlns:a="http://schemas.openxmlformats.org/drawingml/2006/main">
              <a:prstDash val="solid"/>
            </a:ln>
          </spPr>
          <cat>
            <numRef>
              <f>'Dashboard'!$D$4:$D$13</f>
            </numRef>
          </cat>
          <val>
            <numRef>
              <f>'Dashboard'!$F$4:$F$13</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18</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36</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J19"/>
  <sheetViews>
    <sheetView workbookViewId="0">
      <pane ySplit="8" topLeftCell="A9" activePane="bottomLeft" state="frozen"/>
      <selection pane="bottomLeft" activeCell="A1" sqref="A1"/>
    </sheetView>
  </sheetViews>
  <sheetFormatPr baseColWidth="8" defaultRowHeight="15"/>
  <cols>
    <col width="16" customWidth="1" min="1" max="1"/>
    <col width="32" customWidth="1" min="2" max="2"/>
    <col width="26" customWidth="1" min="3" max="3"/>
    <col width="18" customWidth="1" min="4" max="4"/>
    <col width="16" customWidth="1" min="5" max="5"/>
    <col width="16" customWidth="1" min="6" max="6"/>
    <col width="16" customWidth="1" min="7" max="7"/>
    <col width="16" customWidth="1" min="8" max="8"/>
    <col width="16" customWidth="1" min="9" max="9"/>
    <col width="14" customWidth="1" min="10" max="10"/>
  </cols>
  <sheetData>
    <row r="1" ht="26" customHeight="1">
      <c r="A1" s="1" t="inlineStr">
        <is>
          <t>Wedding Budget Planner 2026</t>
        </is>
      </c>
    </row>
    <row r="2"/>
    <row r="3">
      <c r="A3" s="2" t="inlineStr">
        <is>
          <t>Total Wedding Budget (£):</t>
        </is>
      </c>
      <c r="B3" s="3" t="n">
        <v>20000</v>
      </c>
    </row>
    <row r="4">
      <c r="A4" s="2" t="inlineStr">
        <is>
          <t>Total Estimated Cost:</t>
        </is>
      </c>
      <c r="B4" s="4">
        <f>SUM(D9:D18)</f>
        <v/>
      </c>
    </row>
    <row r="5">
      <c r="A5" s="2" t="inlineStr">
        <is>
          <t>Total Actual Cost:</t>
        </is>
      </c>
      <c r="B5" s="4">
        <f>SUM(E9:E18)</f>
        <v/>
      </c>
    </row>
    <row r="6">
      <c r="A6" s="2" t="inlineStr">
        <is>
          <t>Remaining Budget:</t>
        </is>
      </c>
      <c r="B6" s="4">
        <f>B3-B5</f>
        <v/>
      </c>
    </row>
    <row r="7"/>
    <row r="8">
      <c r="A8" s="5" t="inlineStr">
        <is>
          <t>Category</t>
        </is>
      </c>
      <c r="B8" s="5" t="inlineStr">
        <is>
          <t>Item</t>
        </is>
      </c>
      <c r="C8" s="5" t="inlineStr">
        <is>
          <t>Supplier</t>
        </is>
      </c>
      <c r="D8" s="5" t="inlineStr">
        <is>
          <t>Estimated Cost (£)</t>
        </is>
      </c>
      <c r="E8" s="5" t="inlineStr">
        <is>
          <t>Actual Cost (£)</t>
        </is>
      </c>
      <c r="F8" s="5" t="inlineStr">
        <is>
          <t>Deposit Paid (£)</t>
        </is>
      </c>
      <c r="G8" s="5" t="inlineStr">
        <is>
          <t>Balance Due (£)</t>
        </is>
      </c>
      <c r="H8" s="5" t="inlineStr">
        <is>
          <t>% of Est. Budget</t>
        </is>
      </c>
      <c r="I8" s="5" t="inlineStr">
        <is>
          <t>Payment Status</t>
        </is>
      </c>
      <c r="J8" s="5" t="inlineStr">
        <is>
          <t>Due Date</t>
        </is>
      </c>
    </row>
    <row r="9">
      <c r="A9" s="6" t="inlineStr">
        <is>
          <t>Venue</t>
        </is>
      </c>
      <c r="B9" s="6" t="inlineStr">
        <is>
          <t>Reception hire - Oakwood Manor</t>
        </is>
      </c>
      <c r="C9" s="6" t="inlineStr">
        <is>
          <t>Oakwood Manor Ltd</t>
        </is>
      </c>
      <c r="D9" s="7" t="n">
        <v>6500</v>
      </c>
      <c r="E9" s="7" t="n">
        <v>6500</v>
      </c>
      <c r="F9" s="8" t="n">
        <v>2000</v>
      </c>
      <c r="G9" s="7">
        <f>E9-F9</f>
        <v/>
      </c>
      <c r="H9" s="9">
        <f>IFERROR(E9/$B$4,0)</f>
        <v/>
      </c>
      <c r="I9" s="10">
        <f>IF(F9&gt;=E9,"Paid in Full",IF(F9&gt;0,"Deposit Paid","Outstanding"))</f>
        <v/>
      </c>
      <c r="J9" s="11" t="inlineStr">
        <is>
          <t>01/09/2026</t>
        </is>
      </c>
    </row>
    <row r="10">
      <c r="A10" s="12" t="inlineStr">
        <is>
          <t>Catering</t>
        </is>
      </c>
      <c r="B10" s="12" t="inlineStr">
        <is>
          <t>Wedding breakfast for 90 guests</t>
        </is>
      </c>
      <c r="C10" s="12" t="inlineStr">
        <is>
          <t>Harvest Table Catering</t>
        </is>
      </c>
      <c r="D10" s="13" t="n">
        <v>4200</v>
      </c>
      <c r="E10" s="13" t="n">
        <v>4100</v>
      </c>
      <c r="F10" s="8" t="n">
        <v>1500</v>
      </c>
      <c r="G10" s="13">
        <f>E10-F10</f>
        <v/>
      </c>
      <c r="H10" s="14">
        <f>IFERROR(E10/$B$4,0)</f>
        <v/>
      </c>
      <c r="I10" s="15">
        <f>IF(F10&gt;=E10,"Paid in Full",IF(F10&gt;0,"Deposit Paid","Outstanding"))</f>
        <v/>
      </c>
      <c r="J10" s="16" t="inlineStr">
        <is>
          <t>05/09/2026</t>
        </is>
      </c>
    </row>
    <row r="11">
      <c r="A11" s="6" t="inlineStr">
        <is>
          <t>Photography</t>
        </is>
      </c>
      <c r="B11" s="6" t="inlineStr">
        <is>
          <t>Full day photography + album</t>
        </is>
      </c>
      <c r="C11" s="6" t="inlineStr">
        <is>
          <t>Sophie Lens Photography</t>
        </is>
      </c>
      <c r="D11" s="7" t="n">
        <v>1800</v>
      </c>
      <c r="E11" s="7" t="n">
        <v>1800</v>
      </c>
      <c r="F11" s="8" t="n">
        <v>500</v>
      </c>
      <c r="G11" s="7">
        <f>E11-F11</f>
        <v/>
      </c>
      <c r="H11" s="9">
        <f>IFERROR(E11/$B$4,0)</f>
        <v/>
      </c>
      <c r="I11" s="10">
        <f>IF(F11&gt;=E11,"Paid in Full",IF(F11&gt;0,"Deposit Paid","Outstanding"))</f>
        <v/>
      </c>
      <c r="J11" s="11" t="inlineStr">
        <is>
          <t>10/08/2026</t>
        </is>
      </c>
    </row>
    <row r="12">
      <c r="A12" s="12" t="inlineStr">
        <is>
          <t>Flowers</t>
        </is>
      </c>
      <c r="B12" s="12" t="inlineStr">
        <is>
          <t>Bouquets, centrepieces &amp; arch</t>
        </is>
      </c>
      <c r="C12" s="12" t="inlineStr">
        <is>
          <t>Bloom &amp; Co Florists</t>
        </is>
      </c>
      <c r="D12" s="13" t="n">
        <v>950</v>
      </c>
      <c r="E12" s="13" t="n">
        <v>900</v>
      </c>
      <c r="F12" s="8" t="n">
        <v>300</v>
      </c>
      <c r="G12" s="13">
        <f>E12-F12</f>
        <v/>
      </c>
      <c r="H12" s="14">
        <f>IFERROR(E12/$B$4,0)</f>
        <v/>
      </c>
      <c r="I12" s="15">
        <f>IF(F12&gt;=E12,"Paid in Full",IF(F12&gt;0,"Deposit Paid","Outstanding"))</f>
        <v/>
      </c>
      <c r="J12" s="16" t="inlineStr">
        <is>
          <t>20/08/2026</t>
        </is>
      </c>
    </row>
    <row r="13">
      <c r="A13" s="6" t="inlineStr">
        <is>
          <t>Attire</t>
        </is>
      </c>
      <c r="B13" s="6" t="inlineStr">
        <is>
          <t>Bridal gown &amp; groom's suit</t>
        </is>
      </c>
      <c r="C13" s="6" t="inlineStr">
        <is>
          <t>Amelia Bridal House</t>
        </is>
      </c>
      <c r="D13" s="7" t="n">
        <v>1600</v>
      </c>
      <c r="E13" s="7" t="n">
        <v>1550</v>
      </c>
      <c r="F13" s="8" t="n">
        <v>600</v>
      </c>
      <c r="G13" s="7">
        <f>E13-F13</f>
        <v/>
      </c>
      <c r="H13" s="9">
        <f>IFERROR(E13/$B$4,0)</f>
        <v/>
      </c>
      <c r="I13" s="10">
        <f>IF(F13&gt;=E13,"Paid in Full",IF(F13&gt;0,"Deposit Paid","Outstanding"))</f>
        <v/>
      </c>
      <c r="J13" s="11" t="inlineStr">
        <is>
          <t>15/07/2026</t>
        </is>
      </c>
    </row>
    <row r="14">
      <c r="A14" s="12" t="inlineStr">
        <is>
          <t>Cake</t>
        </is>
      </c>
      <c r="B14" s="12" t="inlineStr">
        <is>
          <t>Three-tier wedding cake</t>
        </is>
      </c>
      <c r="C14" s="12" t="inlineStr">
        <is>
          <t>Harry's Cake Studio</t>
        </is>
      </c>
      <c r="D14" s="13" t="n">
        <v>450</v>
      </c>
      <c r="E14" s="13" t="n">
        <v>450</v>
      </c>
      <c r="F14" s="8" t="n">
        <v>150</v>
      </c>
      <c r="G14" s="13">
        <f>E14-F14</f>
        <v/>
      </c>
      <c r="H14" s="14">
        <f>IFERROR(E14/$B$4,0)</f>
        <v/>
      </c>
      <c r="I14" s="15">
        <f>IF(F14&gt;=E14,"Paid in Full",IF(F14&gt;0,"Deposit Paid","Outstanding"))</f>
        <v/>
      </c>
      <c r="J14" s="16" t="inlineStr">
        <is>
          <t>01/09/2026</t>
        </is>
      </c>
    </row>
    <row r="15">
      <c r="A15" s="6" t="inlineStr">
        <is>
          <t>Entertainment</t>
        </is>
      </c>
      <c r="B15" s="6" t="inlineStr">
        <is>
          <t>Live band &amp; DJ</t>
        </is>
      </c>
      <c r="C15" s="6" t="inlineStr">
        <is>
          <t>The Jack Band</t>
        </is>
      </c>
      <c r="D15" s="7" t="n">
        <v>1200</v>
      </c>
      <c r="E15" s="7" t="n">
        <v>1100</v>
      </c>
      <c r="F15" s="8" t="n">
        <v>400</v>
      </c>
      <c r="G15" s="7">
        <f>E15-F15</f>
        <v/>
      </c>
      <c r="H15" s="9">
        <f>IFERROR(E15/$B$4,0)</f>
        <v/>
      </c>
      <c r="I15" s="10">
        <f>IF(F15&gt;=E15,"Paid in Full",IF(F15&gt;0,"Deposit Paid","Outstanding"))</f>
        <v/>
      </c>
      <c r="J15" s="11" t="inlineStr">
        <is>
          <t>12/09/2026</t>
        </is>
      </c>
    </row>
    <row r="16">
      <c r="A16" s="12" t="inlineStr">
        <is>
          <t>Transport</t>
        </is>
      </c>
      <c r="B16" s="12" t="inlineStr">
        <is>
          <t>Vintage car hire</t>
        </is>
      </c>
      <c r="C16" s="12" t="inlineStr">
        <is>
          <t>Classic Wheels Manchester</t>
        </is>
      </c>
      <c r="D16" s="13" t="n">
        <v>400</v>
      </c>
      <c r="E16" s="13" t="n">
        <v>380</v>
      </c>
      <c r="F16" s="8" t="n">
        <v>100</v>
      </c>
      <c r="G16" s="13">
        <f>E16-F16</f>
        <v/>
      </c>
      <c r="H16" s="14">
        <f>IFERROR(E16/$B$4,0)</f>
        <v/>
      </c>
      <c r="I16" s="15">
        <f>IF(F16&gt;=E16,"Paid in Full",IF(F16&gt;0,"Deposit Paid","Outstanding"))</f>
        <v/>
      </c>
      <c r="J16" s="16" t="inlineStr">
        <is>
          <t>14/09/2026</t>
        </is>
      </c>
    </row>
    <row r="17">
      <c r="A17" s="6" t="inlineStr">
        <is>
          <t>Stationery</t>
        </is>
      </c>
      <c r="B17" s="6" t="inlineStr">
        <is>
          <t>Invitations &amp; save-the-dates</t>
        </is>
      </c>
      <c r="C17" s="6" t="inlineStr">
        <is>
          <t>Emily Prints Bristol</t>
        </is>
      </c>
      <c r="D17" s="7" t="n">
        <v>350</v>
      </c>
      <c r="E17" s="7" t="n">
        <v>340</v>
      </c>
      <c r="F17" s="8" t="n">
        <v>0</v>
      </c>
      <c r="G17" s="7">
        <f>E17-F17</f>
        <v/>
      </c>
      <c r="H17" s="9">
        <f>IFERROR(E17/$B$4,0)</f>
        <v/>
      </c>
      <c r="I17" s="10">
        <f>IF(F17&gt;=E17,"Paid in Full",IF(F17&gt;0,"Deposit Paid","Outstanding"))</f>
        <v/>
      </c>
      <c r="J17" s="11" t="inlineStr">
        <is>
          <t>01/06/2026</t>
        </is>
      </c>
    </row>
    <row r="18">
      <c r="A18" s="12" t="inlineStr">
        <is>
          <t>Rings</t>
        </is>
      </c>
      <c r="B18" s="12" t="inlineStr">
        <is>
          <t>Wedding bands - his &amp; hers</t>
        </is>
      </c>
      <c r="C18" s="12" t="inlineStr">
        <is>
          <t>Glasgow Fine Jewellers</t>
        </is>
      </c>
      <c r="D18" s="13" t="n">
        <v>1100</v>
      </c>
      <c r="E18" s="13" t="n">
        <v>1050</v>
      </c>
      <c r="F18" s="8" t="n">
        <v>1050</v>
      </c>
      <c r="G18" s="13">
        <f>E18-F18</f>
        <v/>
      </c>
      <c r="H18" s="14">
        <f>IFERROR(E18/$B$4,0)</f>
        <v/>
      </c>
      <c r="I18" s="15">
        <f>IF(F18&gt;=E18,"Paid in Full",IF(F18&gt;0,"Deposit Paid","Outstanding"))</f>
        <v/>
      </c>
      <c r="J18" s="16" t="inlineStr">
        <is>
          <t>01/07/2026</t>
        </is>
      </c>
    </row>
    <row r="19">
      <c r="A19" s="17" t="inlineStr">
        <is>
          <t>TOTAL</t>
        </is>
      </c>
      <c r="B19" s="18" t="n"/>
      <c r="C19" s="18" t="n"/>
      <c r="D19" s="19">
        <f>SUM(D9:D18)</f>
        <v/>
      </c>
      <c r="E19" s="19">
        <f>SUM(E9:E18)</f>
        <v/>
      </c>
      <c r="F19" s="19">
        <f>SUM(F9:F18)</f>
        <v/>
      </c>
      <c r="G19" s="19">
        <f>SUM(G9:G18)</f>
        <v/>
      </c>
      <c r="H19" s="20">
        <f>SUM(H9:H18)</f>
        <v/>
      </c>
      <c r="I19" s="18" t="n"/>
      <c r="J19" s="18" t="n"/>
    </row>
  </sheetData>
  <mergeCells count="1">
    <mergeCell ref="A1:J1"/>
  </mergeCells>
  <conditionalFormatting sqref="B6">
    <cfRule type="expression" priority="1" dxfId="0" stopIfTrue="1">
      <formula>B6&lt;0</formula>
    </cfRule>
    <cfRule type="expression" priority="2" dxfId="1" stopIfTrue="1">
      <formula>B6&gt;=0</formula>
    </cfRule>
  </conditionalFormatting>
  <conditionalFormatting sqref="I9:I18">
    <cfRule type="expression" priority="3" dxfId="0">
      <formula>I9="Outstanding"</formula>
    </cfRule>
    <cfRule type="expression" priority="4" dxfId="1">
      <formula>I9="Paid in Full"</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20"/>
  <sheetViews>
    <sheetView workbookViewId="0">
      <pane ySplit="3" topLeftCell="A4" activePane="bottomLeft" state="frozen"/>
      <selection pane="bottomLeft" activeCell="A1" sqref="A1"/>
    </sheetView>
  </sheetViews>
  <sheetFormatPr baseColWidth="8" defaultRowHeight="15"/>
  <cols>
    <col width="20" customWidth="1" min="1" max="1"/>
    <col width="10" customWidth="1" min="2" max="2"/>
    <col width="16" customWidth="1" min="3" max="3"/>
    <col width="10" customWidth="1" min="4" max="4"/>
    <col width="14" customWidth="1" min="5" max="5"/>
    <col width="16" customWidth="1" min="6" max="6"/>
    <col width="14" customWidth="1" min="7" max="7"/>
    <col width="10" customWidth="1" min="8" max="8"/>
    <col width="14" customWidth="1" min="9" max="9"/>
  </cols>
  <sheetData>
    <row r="1" ht="26" customHeight="1">
      <c r="A1" s="21" t="inlineStr">
        <is>
          <t>Wedding Guest List &amp; RSVP Tracker</t>
        </is>
      </c>
    </row>
    <row r="2"/>
    <row r="3">
      <c r="A3" s="5" t="inlineStr">
        <is>
          <t>Guest Name</t>
        </is>
      </c>
      <c r="B3" s="5" t="inlineStr">
        <is>
          <t>Side</t>
        </is>
      </c>
      <c r="C3" s="5" t="inlineStr">
        <is>
          <t>Relationship</t>
        </is>
      </c>
      <c r="D3" s="5" t="inlineStr">
        <is>
          <t>Invited</t>
        </is>
      </c>
      <c r="E3" s="5" t="inlineStr">
        <is>
          <t>RSVP Status</t>
        </is>
      </c>
      <c r="F3" s="5" t="inlineStr">
        <is>
          <t>Additional Guests</t>
        </is>
      </c>
      <c r="G3" s="5" t="inlineStr">
        <is>
          <t>Meal Choice</t>
        </is>
      </c>
      <c r="H3" s="5" t="inlineStr">
        <is>
          <t>Table No.</t>
        </is>
      </c>
      <c r="I3" s="5" t="inlineStr">
        <is>
          <t>Gift Received</t>
        </is>
      </c>
    </row>
    <row r="4">
      <c r="A4" s="6" t="inlineStr">
        <is>
          <t>Oliver Bennett</t>
        </is>
      </c>
      <c r="B4" s="22" t="inlineStr">
        <is>
          <t>Groom</t>
        </is>
      </c>
      <c r="C4" s="6" t="inlineStr">
        <is>
          <t>Brother</t>
        </is>
      </c>
      <c r="D4" s="22" t="inlineStr">
        <is>
          <t>Yes</t>
        </is>
      </c>
      <c r="E4" s="22" t="inlineStr">
        <is>
          <t>Confirmed</t>
        </is>
      </c>
      <c r="F4" s="22" t="n">
        <v>1</v>
      </c>
      <c r="G4" s="6" t="inlineStr">
        <is>
          <t>Chicken</t>
        </is>
      </c>
      <c r="H4" s="22" t="n">
        <v>3</v>
      </c>
      <c r="I4" s="22" t="inlineStr">
        <is>
          <t>No</t>
        </is>
      </c>
    </row>
    <row r="5">
      <c r="A5" s="12" t="inlineStr">
        <is>
          <t>Amelia Clarke</t>
        </is>
      </c>
      <c r="B5" s="23" t="inlineStr">
        <is>
          <t>Bride</t>
        </is>
      </c>
      <c r="C5" s="12" t="inlineStr">
        <is>
          <t>Sister</t>
        </is>
      </c>
      <c r="D5" s="23" t="inlineStr">
        <is>
          <t>Yes</t>
        </is>
      </c>
      <c r="E5" s="23" t="inlineStr">
        <is>
          <t>Confirmed</t>
        </is>
      </c>
      <c r="F5" s="23" t="n">
        <v>1</v>
      </c>
      <c r="G5" s="12" t="inlineStr">
        <is>
          <t>Fish</t>
        </is>
      </c>
      <c r="H5" s="23" t="n">
        <v>1</v>
      </c>
      <c r="I5" s="23" t="inlineStr">
        <is>
          <t>Yes</t>
        </is>
      </c>
    </row>
    <row r="6">
      <c r="A6" s="6" t="inlineStr">
        <is>
          <t>Harry Thompson</t>
        </is>
      </c>
      <c r="B6" s="22" t="inlineStr">
        <is>
          <t>Groom</t>
        </is>
      </c>
      <c r="C6" s="6" t="inlineStr">
        <is>
          <t>Friend</t>
        </is>
      </c>
      <c r="D6" s="22" t="inlineStr">
        <is>
          <t>Yes</t>
        </is>
      </c>
      <c r="E6" s="22" t="inlineStr">
        <is>
          <t>Confirmed</t>
        </is>
      </c>
      <c r="F6" s="22" t="n">
        <v>0</v>
      </c>
      <c r="G6" s="6" t="inlineStr">
        <is>
          <t>Vegetarian</t>
        </is>
      </c>
      <c r="H6" s="22" t="n">
        <v>5</v>
      </c>
      <c r="I6" s="22" t="inlineStr">
        <is>
          <t>No</t>
        </is>
      </c>
    </row>
    <row r="7">
      <c r="A7" s="12" t="inlineStr">
        <is>
          <t>Sophie Wright</t>
        </is>
      </c>
      <c r="B7" s="23" t="inlineStr">
        <is>
          <t>Bride</t>
        </is>
      </c>
      <c r="C7" s="12" t="inlineStr">
        <is>
          <t>Friend</t>
        </is>
      </c>
      <c r="D7" s="23" t="inlineStr">
        <is>
          <t>Yes</t>
        </is>
      </c>
      <c r="E7" s="23" t="inlineStr">
        <is>
          <t>Pending</t>
        </is>
      </c>
      <c r="F7" s="23" t="n">
        <v>1</v>
      </c>
      <c r="G7" s="12" t="inlineStr">
        <is>
          <t>Chicken</t>
        </is>
      </c>
      <c r="H7" s="23" t="n">
        <v>5</v>
      </c>
      <c r="I7" s="23" t="inlineStr">
        <is>
          <t>No</t>
        </is>
      </c>
    </row>
    <row r="8">
      <c r="A8" s="6" t="inlineStr">
        <is>
          <t>Jack Davies</t>
        </is>
      </c>
      <c r="B8" s="22" t="inlineStr">
        <is>
          <t>Groom</t>
        </is>
      </c>
      <c r="C8" s="6" t="inlineStr">
        <is>
          <t>Colleague</t>
        </is>
      </c>
      <c r="D8" s="22" t="inlineStr">
        <is>
          <t>Yes</t>
        </is>
      </c>
      <c r="E8" s="22" t="inlineStr">
        <is>
          <t>Declined</t>
        </is>
      </c>
      <c r="F8" s="22" t="n">
        <v>0</v>
      </c>
      <c r="G8" s="6" t="inlineStr">
        <is>
          <t>Fish</t>
        </is>
      </c>
      <c r="H8" s="22" t="n">
        <v>0</v>
      </c>
      <c r="I8" s="22" t="inlineStr">
        <is>
          <t>No</t>
        </is>
      </c>
    </row>
    <row r="9">
      <c r="A9" s="12" t="inlineStr">
        <is>
          <t>Emily Hughes</t>
        </is>
      </c>
      <c r="B9" s="23" t="inlineStr">
        <is>
          <t>Bride</t>
        </is>
      </c>
      <c r="C9" s="12" t="inlineStr">
        <is>
          <t>Cousin</t>
        </is>
      </c>
      <c r="D9" s="23" t="inlineStr">
        <is>
          <t>Yes</t>
        </is>
      </c>
      <c r="E9" s="23" t="inlineStr">
        <is>
          <t>Confirmed</t>
        </is>
      </c>
      <c r="F9" s="23" t="n">
        <v>0</v>
      </c>
      <c r="G9" s="12" t="inlineStr">
        <is>
          <t>Vegan</t>
        </is>
      </c>
      <c r="H9" s="23" t="n">
        <v>4</v>
      </c>
      <c r="I9" s="23" t="inlineStr">
        <is>
          <t>Yes</t>
        </is>
      </c>
    </row>
    <row r="10">
      <c r="A10" s="6" t="inlineStr">
        <is>
          <t>George Roberts</t>
        </is>
      </c>
      <c r="B10" s="22" t="inlineStr">
        <is>
          <t>Groom</t>
        </is>
      </c>
      <c r="C10" s="6" t="inlineStr">
        <is>
          <t>Uncle</t>
        </is>
      </c>
      <c r="D10" s="22" t="inlineStr">
        <is>
          <t>Yes</t>
        </is>
      </c>
      <c r="E10" s="22" t="inlineStr">
        <is>
          <t>Confirmed</t>
        </is>
      </c>
      <c r="F10" s="22" t="n">
        <v>1</v>
      </c>
      <c r="G10" s="6" t="inlineStr">
        <is>
          <t>Chicken</t>
        </is>
      </c>
      <c r="H10" s="22" t="n">
        <v>2</v>
      </c>
      <c r="I10" s="22" t="inlineStr">
        <is>
          <t>No</t>
        </is>
      </c>
    </row>
    <row r="11">
      <c r="A11" s="12" t="inlineStr">
        <is>
          <t>Isla Fraser</t>
        </is>
      </c>
      <c r="B11" s="23" t="inlineStr">
        <is>
          <t>Bride</t>
        </is>
      </c>
      <c r="C11" s="12" t="inlineStr">
        <is>
          <t>Colleague</t>
        </is>
      </c>
      <c r="D11" s="23" t="inlineStr">
        <is>
          <t>Yes</t>
        </is>
      </c>
      <c r="E11" s="23" t="inlineStr">
        <is>
          <t>Pending</t>
        </is>
      </c>
      <c r="F11" s="23" t="n">
        <v>0</v>
      </c>
      <c r="G11" s="12" t="inlineStr">
        <is>
          <t>Vegetarian</t>
        </is>
      </c>
      <c r="H11" s="23" t="n">
        <v>6</v>
      </c>
      <c r="I11" s="23" t="inlineStr">
        <is>
          <t>No</t>
        </is>
      </c>
    </row>
    <row r="12">
      <c r="A12" s="6" t="inlineStr">
        <is>
          <t>Charlie Evans</t>
        </is>
      </c>
      <c r="B12" s="22" t="inlineStr">
        <is>
          <t>Groom</t>
        </is>
      </c>
      <c r="C12" s="6" t="inlineStr">
        <is>
          <t>Friend</t>
        </is>
      </c>
      <c r="D12" s="22" t="inlineStr">
        <is>
          <t>Yes</t>
        </is>
      </c>
      <c r="E12" s="22" t="inlineStr">
        <is>
          <t>Confirmed</t>
        </is>
      </c>
      <c r="F12" s="22" t="n">
        <v>1</v>
      </c>
      <c r="G12" s="6" t="inlineStr">
        <is>
          <t>Fish</t>
        </is>
      </c>
      <c r="H12" s="22" t="n">
        <v>3</v>
      </c>
      <c r="I12" s="22" t="inlineStr">
        <is>
          <t>No</t>
        </is>
      </c>
    </row>
    <row r="13">
      <c r="A13" s="12" t="inlineStr">
        <is>
          <t>Grace Mitchell</t>
        </is>
      </c>
      <c r="B13" s="23" t="inlineStr">
        <is>
          <t>Bride</t>
        </is>
      </c>
      <c r="C13" s="12" t="inlineStr">
        <is>
          <t>Aunt</t>
        </is>
      </c>
      <c r="D13" s="23" t="inlineStr">
        <is>
          <t>Yes</t>
        </is>
      </c>
      <c r="E13" s="23" t="inlineStr">
        <is>
          <t>Confirmed</t>
        </is>
      </c>
      <c r="F13" s="23" t="n">
        <v>1</v>
      </c>
      <c r="G13" s="12" t="inlineStr">
        <is>
          <t>Vegan</t>
        </is>
      </c>
      <c r="H13" s="23" t="n">
        <v>1</v>
      </c>
      <c r="I13" s="23" t="inlineStr">
        <is>
          <t>Yes</t>
        </is>
      </c>
    </row>
    <row r="14">
      <c r="A14" s="17" t="inlineStr">
        <is>
          <t>TOTALS</t>
        </is>
      </c>
      <c r="B14" s="18" t="n"/>
      <c r="C14" s="18" t="n"/>
      <c r="D14" s="18" t="n"/>
      <c r="E14" s="18" t="n"/>
      <c r="F14" s="18" t="n"/>
      <c r="G14" s="18" t="n"/>
      <c r="H14" s="18" t="n"/>
      <c r="I14" s="18" t="n"/>
    </row>
    <row r="15"/>
    <row r="16">
      <c r="A16" s="2" t="inlineStr">
        <is>
          <t>Total Guests Invited:</t>
        </is>
      </c>
      <c r="C16" s="24">
        <f>COUNTIF(D4:D13,"Yes")</f>
        <v/>
      </c>
    </row>
    <row r="17">
      <c r="A17" s="2" t="inlineStr">
        <is>
          <t>Confirmed Attending:</t>
        </is>
      </c>
      <c r="C17" s="24">
        <f>COUNTIF(E4:E13,"Confirmed")</f>
        <v/>
      </c>
    </row>
    <row r="18">
      <c r="A18" s="2" t="inlineStr">
        <is>
          <t>Declined:</t>
        </is>
      </c>
      <c r="C18" s="24">
        <f>COUNTIF(E4:E13,"Declined")</f>
        <v/>
      </c>
    </row>
    <row r="19">
      <c r="A19" s="2" t="inlineStr">
        <is>
          <t>Awaiting Response:</t>
        </is>
      </c>
      <c r="C19" s="24">
        <f>COUNTIF(E4:E13,"Pending")</f>
        <v/>
      </c>
    </row>
    <row r="20">
      <c r="A20" s="2" t="inlineStr">
        <is>
          <t>Estimated Headcount (Confirmed + Extras):</t>
        </is>
      </c>
      <c r="C20" s="24">
        <f>COUNTIF(E4:E13,"Confirmed")+SUMIF(E4:E13,"Confirmed",F4:F13)</f>
        <v/>
      </c>
    </row>
  </sheetData>
  <mergeCells count="1">
    <mergeCell ref="A1:I1"/>
  </mergeCells>
  <conditionalFormatting sqref="E4:E13">
    <cfRule type="expression" priority="1" dxfId="1">
      <formula>E4="Confirmed"</formula>
    </cfRule>
    <cfRule type="expression" priority="2" dxfId="0">
      <formula>E4="Declined"</formula>
    </cfRule>
  </conditionalFormatting>
  <dataValidations count="4">
    <dataValidation sqref="B4:B13" showErrorMessage="1" showInputMessage="1" allowBlank="1" type="list">
      <formula1>"Bride,Groom,Both"</formula1>
    </dataValidation>
    <dataValidation sqref="D4:D13" showErrorMessage="1" showInputMessage="1" allowBlank="1" type="list">
      <formula1>"Yes,No"</formula1>
    </dataValidation>
    <dataValidation sqref="E4:E13" showErrorMessage="1" showInputMessage="1" allowBlank="1" type="list">
      <formula1>"Confirmed,Declined,Pending"</formula1>
    </dataValidation>
    <dataValidation sqref="G4:G13" showErrorMessage="1" showInputMessage="1" allowBlank="1" type="list">
      <formula1>"Chicken,Fish,Vegetarian,Vegan"</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26" customWidth="1" min="1" max="1"/>
    <col width="18" customWidth="1" min="2" max="2"/>
    <col width="4" customWidth="1" min="3" max="3"/>
    <col width="16" customWidth="1" min="4" max="4"/>
    <col width="16" customWidth="1" min="5" max="5"/>
    <col width="16" customWidth="1" min="6" max="6"/>
  </cols>
  <sheetData>
    <row r="1" ht="26" customHeight="1">
      <c r="A1" s="21" t="inlineStr">
        <is>
          <t>Wedding Budget Dashboard</t>
        </is>
      </c>
    </row>
    <row r="2"/>
    <row r="3">
      <c r="A3" s="25" t="inlineStr">
        <is>
          <t>Key Metrics</t>
        </is>
      </c>
      <c r="D3" s="5" t="inlineStr">
        <is>
          <t>Category</t>
        </is>
      </c>
      <c r="E3" s="5" t="inlineStr">
        <is>
          <t>Estimated (£)</t>
        </is>
      </c>
      <c r="F3" s="5" t="inlineStr">
        <is>
          <t>Actual (£)</t>
        </is>
      </c>
    </row>
    <row r="4">
      <c r="A4" s="26" t="inlineStr">
        <is>
          <t>Total Wedding Budget</t>
        </is>
      </c>
      <c r="B4" s="27">
        <f>Budget!B3</f>
        <v/>
      </c>
      <c r="D4" s="28">
        <f>Budget!A9</f>
        <v/>
      </c>
      <c r="E4" s="4">
        <f>Budget!D9</f>
        <v/>
      </c>
      <c r="F4" s="4">
        <f>Budget!E9</f>
        <v/>
      </c>
    </row>
    <row r="5">
      <c r="A5" s="26" t="inlineStr">
        <is>
          <t>Total Estimated Cost</t>
        </is>
      </c>
      <c r="B5" s="27">
        <f>Budget!B4</f>
        <v/>
      </c>
      <c r="D5" s="28">
        <f>Budget!A10</f>
        <v/>
      </c>
      <c r="E5" s="4">
        <f>Budget!D10</f>
        <v/>
      </c>
      <c r="F5" s="4">
        <f>Budget!E10</f>
        <v/>
      </c>
    </row>
    <row r="6">
      <c r="A6" s="26" t="inlineStr">
        <is>
          <t>Total Actual Cost</t>
        </is>
      </c>
      <c r="B6" s="27">
        <f>Budget!B5</f>
        <v/>
      </c>
      <c r="D6" s="28">
        <f>Budget!A11</f>
        <v/>
      </c>
      <c r="E6" s="4">
        <f>Budget!D11</f>
        <v/>
      </c>
      <c r="F6" s="4">
        <f>Budget!E11</f>
        <v/>
      </c>
    </row>
    <row r="7">
      <c r="A7" s="26" t="inlineStr">
        <is>
          <t>Remaining Budget</t>
        </is>
      </c>
      <c r="B7" s="27">
        <f>Budget!B6</f>
        <v/>
      </c>
      <c r="D7" s="28">
        <f>Budget!A12</f>
        <v/>
      </c>
      <c r="E7" s="4">
        <f>Budget!D12</f>
        <v/>
      </c>
      <c r="F7" s="4">
        <f>Budget!E12</f>
        <v/>
      </c>
    </row>
    <row r="8">
      <c r="A8" s="26" t="inlineStr">
        <is>
          <t>Total Guests Invited</t>
        </is>
      </c>
      <c r="B8" s="29">
        <f>Guest List!C21</f>
        <v/>
      </c>
      <c r="D8" s="28">
        <f>Budget!A13</f>
        <v/>
      </c>
      <c r="E8" s="4">
        <f>Budget!D13</f>
        <v/>
      </c>
      <c r="F8" s="4">
        <f>Budget!E13</f>
        <v/>
      </c>
    </row>
    <row r="9">
      <c r="A9" s="26" t="inlineStr">
        <is>
          <t>Confirmed Attending</t>
        </is>
      </c>
      <c r="B9" s="29">
        <f>Guest List!C22</f>
        <v/>
      </c>
      <c r="D9" s="28">
        <f>Budget!A14</f>
        <v/>
      </c>
      <c r="E9" s="4">
        <f>Budget!D14</f>
        <v/>
      </c>
      <c r="F9" s="4">
        <f>Budget!E14</f>
        <v/>
      </c>
    </row>
    <row r="10">
      <c r="D10" s="28">
        <f>Budget!A15</f>
        <v/>
      </c>
      <c r="E10" s="4">
        <f>Budget!D15</f>
        <v/>
      </c>
      <c r="F10" s="4">
        <f>Budget!E15</f>
        <v/>
      </c>
    </row>
    <row r="11">
      <c r="D11" s="28">
        <f>Budget!A16</f>
        <v/>
      </c>
      <c r="E11" s="4">
        <f>Budget!D16</f>
        <v/>
      </c>
      <c r="F11" s="4">
        <f>Budget!E16</f>
        <v/>
      </c>
    </row>
    <row r="12">
      <c r="A12" s="25" t="inlineStr">
        <is>
          <t>Quick Category Lookup</t>
        </is>
      </c>
      <c r="D12" s="28">
        <f>Budget!A17</f>
        <v/>
      </c>
      <c r="E12" s="4">
        <f>Budget!D17</f>
        <v/>
      </c>
      <c r="F12" s="4">
        <f>Budget!E17</f>
        <v/>
      </c>
    </row>
    <row r="13">
      <c r="A13" s="2" t="inlineStr">
        <is>
          <t>Category:</t>
        </is>
      </c>
      <c r="B13" s="30" t="inlineStr">
        <is>
          <t>Photography</t>
        </is>
      </c>
      <c r="D13" s="28">
        <f>Budget!A18</f>
        <v/>
      </c>
      <c r="E13" s="4">
        <f>Budget!D18</f>
        <v/>
      </c>
      <c r="F13" s="4">
        <f>Budget!E18</f>
        <v/>
      </c>
    </row>
    <row r="14">
      <c r="A14" s="2" t="inlineStr">
        <is>
          <t>Actual Cost:</t>
        </is>
      </c>
      <c r="B14" s="31">
        <f>IFERROR(VLOOKUP(B13,Budget!A9:E18,5,FALSE),"Not found")</f>
        <v/>
      </c>
    </row>
    <row r="15">
      <c r="A15" s="2" t="inlineStr">
        <is>
          <t>Supplier:</t>
        </is>
      </c>
      <c r="B15" s="32">
        <f>IFERROR(VLOOKUP(B13,Budget!A9:E18,3,FALSE),"Not found")</f>
        <v/>
      </c>
    </row>
  </sheetData>
  <mergeCells count="3">
    <mergeCell ref="A1:F1"/>
    <mergeCell ref="A3:B3"/>
    <mergeCell ref="A12:B12"/>
  </mergeCells>
  <conditionalFormatting sqref="B7">
    <cfRule type="expression" priority="1" dxfId="0" stopIfTrue="1">
      <formula>B7&lt;0</formula>
    </cfRule>
    <cfRule type="expression" priority="2" dxfId="1" stopIfTrue="1">
      <formula>B7&gt;=0</formula>
    </cfRule>
  </conditionalFormatting>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22" customWidth="1" min="1" max="1"/>
    <col width="95" customWidth="1" min="2" max="2"/>
  </cols>
  <sheetData>
    <row r="1" ht="26" customHeight="1">
      <c r="A1" s="21" t="inlineStr">
        <is>
          <t>How to Use This Wedding Budget Template</t>
        </is>
      </c>
    </row>
    <row r="2"/>
    <row r="3" ht="45" customHeight="1">
      <c r="A3" s="33" t="inlineStr">
        <is>
          <t>Overview</t>
        </is>
      </c>
      <c r="B3" s="34" t="inlineStr">
        <is>
          <t>This workbook helps UK couples plan and track their wedding budget, guest list and overall progress in one place. It contains three working sheets plus these instructions.</t>
        </is>
      </c>
    </row>
    <row r="4" ht="45" customHeight="1">
      <c r="A4" s="33" t="inlineStr">
        <is>
          <t>Budget sheet</t>
        </is>
      </c>
      <c r="B4" s="34" t="inlineStr">
        <is>
          <t>Enter your overall wedding budget in cell B3 (pale yellow = editable). List every cost category and item, along with the estimated cost, actual cost and any deposit paid. Balance Due, % of Budget and Payment Status update automatically.</t>
        </is>
      </c>
    </row>
    <row r="5" ht="45" customHeight="1">
      <c r="A5" s="33" t="inlineStr">
        <is>
          <t>Deposit Paid column</t>
        </is>
      </c>
      <c r="B5" s="34" t="inlineStr">
        <is>
          <t>Enter deposits as you pay them (pale yellow cells). The Balance Due and Payment Status columns will recalculate automatically using formulas.</t>
        </is>
      </c>
    </row>
    <row r="6" ht="45" customHeight="1">
      <c r="A6" s="33" t="inlineStr">
        <is>
          <t>Payment Status</t>
        </is>
      </c>
      <c r="B6" s="34" t="inlineStr">
        <is>
          <t>Shows 'Outstanding', 'Deposit Paid' or 'Paid in Full' automatically based on the deposit paid versus the actual cost, using an IF formula.</t>
        </is>
      </c>
    </row>
    <row r="7" ht="45" customHeight="1">
      <c r="A7" s="33" t="inlineStr">
        <is>
          <t>Guest List sheet</t>
        </is>
      </c>
      <c r="B7" s="34" t="inlineStr">
        <is>
          <t>Track every guest, their side of the family, relationship, RSVP status, meal choice, table number and gifts. Use the dropdown lists provided for Side, Invited, RSVP Status and Meal Choice to keep entries consistent.</t>
        </is>
      </c>
    </row>
    <row r="8" ht="45" customHeight="1">
      <c r="A8" s="33" t="inlineStr">
        <is>
          <t>Guest List summary</t>
        </is>
      </c>
      <c r="B8" s="34" t="inlineStr">
        <is>
          <t>Below the guest table, COUNTIF and SUMIF formulas calculate totals invited, confirmed, declined, pending and the estimated final headcount including additional guests.</t>
        </is>
      </c>
    </row>
    <row r="9" ht="45" customHeight="1">
      <c r="A9" s="33" t="inlineStr">
        <is>
          <t>Dashboard sheet</t>
        </is>
      </c>
      <c r="B9" s="34" t="inlineStr">
        <is>
          <t>Provides an at-a-glance summary of your budget position and guest numbers, pulled automatically from the other sheets. It also includes a Quick Category Lookup box using VLOOKUP - simply type a category name (e.g. 'Venue') into the yellow cell to see its actual cost and supplier.</t>
        </is>
      </c>
    </row>
    <row r="10" ht="45" customHeight="1">
      <c r="A10" s="33" t="inlineStr">
        <is>
          <t>Charts</t>
        </is>
      </c>
      <c r="B10" s="34" t="inlineStr">
        <is>
          <t>The Dashboard includes a bar chart comparing estimated versus actual cost per category, and a pie chart showing how your actual spend is distributed across categories.</t>
        </is>
      </c>
    </row>
    <row r="11" ht="45" customHeight="1">
      <c r="A11" s="33" t="inlineStr">
        <is>
          <t>Editing tips</t>
        </is>
      </c>
      <c r="B11" s="34" t="inlineStr">
        <is>
          <t>Only edit cells shaded pale yellow (input cells) unless you want to add or remove rows. If you add rows to the Budget or Guest List tables, extend the SUM/COUNTIF formula ranges accordingly.</t>
        </is>
      </c>
    </row>
    <row r="12" ht="45" customHeight="1">
      <c r="A12" s="33" t="inlineStr">
        <is>
          <t>Currency &amp; dates</t>
        </is>
      </c>
      <c r="B12" s="34" t="inlineStr">
        <is>
          <t>All monetary values are shown in pounds sterling (£) and all dates use the UK format DD/MM/YYYY.</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2026-07-14T15:11:55Z</dcterms:created>
  <dcterms:modified xmlns:dcterms="http://purl.org/dc/terms/" xmlns:xsi="http://www.w3.org/2001/XMLSchema-instance" xsi:type="dcterms:W3CDTF">2026-07-14T15:11:55Z</dcterms:modified>
</cp:coreProperties>
</file>